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486" activeTab="4"/>
  </bookViews>
  <sheets>
    <sheet name="Geweer" sheetId="1" r:id="rId1"/>
    <sheet name="Pistool" sheetId="2" r:id="rId2"/>
    <sheet name="Karabijn" sheetId="3" r:id="rId3"/>
    <sheet name="Lucht" sheetId="4" r:id="rId4"/>
    <sheet name="Einde Jaar" sheetId="5" r:id="rId5"/>
    <sheet name="Klassering 2005" sheetId="6" r:id="rId6"/>
  </sheets>
  <definedNames>
    <definedName name="_xlnm.Print_Area" localSheetId="4">'Einde Jaar'!$A$1:$P$144</definedName>
    <definedName name="_xlnm.Print_Area" localSheetId="0">'Geweer'!$A$1:$DF$30</definedName>
    <definedName name="_xlnm.Print_Area" localSheetId="2">'Karabijn'!$A$1:$DF$55</definedName>
    <definedName name="_xlnm.Print_Area" localSheetId="5">'Klassering 2005'!$A$1:$K$139</definedName>
    <definedName name="_xlnm.Print_Area" localSheetId="3">'Lucht'!$A$1:$DF$24</definedName>
    <definedName name="_xlnm.Print_Area" localSheetId="1">'Pistool'!$A$1:$DF$51</definedName>
  </definedNames>
  <calcPr fullCalcOnLoad="1"/>
</workbook>
</file>

<file path=xl/sharedStrings.xml><?xml version="1.0" encoding="utf-8"?>
<sst xmlns="http://schemas.openxmlformats.org/spreadsheetml/2006/main" count="1620" uniqueCount="143">
  <si>
    <t>GEWEER</t>
  </si>
  <si>
    <t xml:space="preserve">    JANUARI</t>
  </si>
  <si>
    <t xml:space="preserve">    FEBRUARI</t>
  </si>
  <si>
    <t xml:space="preserve">       MAART</t>
  </si>
  <si>
    <t xml:space="preserve">       APRIL</t>
  </si>
  <si>
    <t xml:space="preserve">         MEI</t>
  </si>
  <si>
    <t xml:space="preserve">        JUNI</t>
  </si>
  <si>
    <t xml:space="preserve">        JULI</t>
  </si>
  <si>
    <t xml:space="preserve">  AUGUSTUS</t>
  </si>
  <si>
    <t xml:space="preserve"> SEPTEMBER</t>
  </si>
  <si>
    <t xml:space="preserve">   OKTOBER</t>
  </si>
  <si>
    <t xml:space="preserve">  NOVEMBER</t>
  </si>
  <si>
    <t xml:space="preserve">  DECEMBER</t>
  </si>
  <si>
    <t>Aant.</t>
  </si>
  <si>
    <t>week</t>
  </si>
  <si>
    <t>Tot.</t>
  </si>
  <si>
    <t>Kls</t>
  </si>
  <si>
    <t>Nr</t>
  </si>
  <si>
    <t>Naam schutter</t>
  </si>
  <si>
    <t>series</t>
  </si>
  <si>
    <t>jaar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</si>
  <si>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</si>
  <si>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</si>
  <si>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</si>
  <si>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</si>
  <si>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</si>
  <si>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</si>
  <si>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</si>
  <si>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</si>
  <si>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</si>
  <si>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</si>
  <si>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</si>
  <si>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</si>
  <si>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</t>
  </si>
  <si>
    <t>K. Klearkofer</t>
  </si>
  <si>
    <t>D</t>
  </si>
  <si>
    <t>W. Kocks (jr)</t>
  </si>
  <si>
    <t>C</t>
  </si>
  <si>
    <t>A. Woerlee</t>
  </si>
  <si>
    <t>B</t>
  </si>
  <si>
    <t>P. Kasten</t>
  </si>
  <si>
    <t>E</t>
  </si>
  <si>
    <t>K. Kooiman</t>
  </si>
  <si>
    <t>W. Kocks (sr)</t>
  </si>
  <si>
    <t>G. Beets</t>
  </si>
  <si>
    <t>C.L. Beets</t>
  </si>
  <si>
    <t>P. Koopman</t>
  </si>
  <si>
    <t>J. Meester</t>
  </si>
  <si>
    <t>S. Hartingsveld (sr)</t>
  </si>
  <si>
    <t>A. Craset</t>
  </si>
  <si>
    <t>H. Pasterkamp</t>
  </si>
  <si>
    <t>M. de Ronde</t>
  </si>
  <si>
    <t>M. Rinkel</t>
  </si>
  <si>
    <t>S. Hartingsveld (jr)</t>
  </si>
  <si>
    <t>P. Borst</t>
  </si>
  <si>
    <t>D. Lonis</t>
  </si>
  <si>
    <t>PISTOOL</t>
  </si>
  <si>
    <t>H. Woerlee</t>
  </si>
  <si>
    <t>M. Verhage</t>
  </si>
  <si>
    <t>P. Kuin</t>
  </si>
  <si>
    <t>W.E.C. Kocks (jr)</t>
  </si>
  <si>
    <t>G. Hendriks-Bos</t>
  </si>
  <si>
    <t>C. Woerlee-Droog</t>
  </si>
  <si>
    <t>N. Leijen</t>
  </si>
  <si>
    <t>J. Moolevliet</t>
  </si>
  <si>
    <t>T. Masumoto</t>
  </si>
  <si>
    <t>K. Kooijman</t>
  </si>
  <si>
    <t>Ch. Lammers</t>
  </si>
  <si>
    <t>H. ter Wee</t>
  </si>
  <si>
    <t>H. Hummel</t>
  </si>
  <si>
    <t>N. Dol</t>
  </si>
  <si>
    <t>E. Verweij</t>
  </si>
  <si>
    <t>P. Lonis-Lenting</t>
  </si>
  <si>
    <t>KLEIN KALIBER KARABIJN STAAND</t>
  </si>
  <si>
    <t>KLEIN KALIBER KARABIJN KNIELEND</t>
  </si>
  <si>
    <t>KLEIN KALIBER KARABIJN LIGGEND</t>
  </si>
  <si>
    <t>mnd</t>
  </si>
  <si>
    <t>Gem.</t>
  </si>
  <si>
    <t>T. Tabak</t>
  </si>
  <si>
    <t>J. Koenis</t>
  </si>
  <si>
    <t>Competitie jaar</t>
  </si>
  <si>
    <t>Gemaakt op</t>
  </si>
  <si>
    <t>Bijgewerkt t/m</t>
  </si>
  <si>
    <t xml:space="preserve"> Competitie jaar</t>
  </si>
  <si>
    <t>H. Otter</t>
  </si>
  <si>
    <t>P. van Soelen</t>
  </si>
  <si>
    <t>J. van Soelen</t>
  </si>
  <si>
    <t>E.F.M. Verweij</t>
  </si>
  <si>
    <t>L.S. Haring</t>
  </si>
  <si>
    <t>R. Burgstra</t>
  </si>
  <si>
    <t>A. Scholte</t>
  </si>
  <si>
    <t>A.M.A. Molenaar</t>
  </si>
  <si>
    <t>S. Lonis</t>
  </si>
  <si>
    <t>M. Oud</t>
  </si>
  <si>
    <t>M.G. Haring (sr)</t>
  </si>
  <si>
    <t>M. Craset</t>
  </si>
  <si>
    <t>R. Hoving</t>
  </si>
  <si>
    <t>P.P.D. Ligthart</t>
  </si>
  <si>
    <t>LUCHT GEWEER</t>
  </si>
  <si>
    <t>16.</t>
  </si>
  <si>
    <t>32.</t>
  </si>
  <si>
    <t>D. Kantartzoglou</t>
  </si>
  <si>
    <t>17.</t>
  </si>
  <si>
    <t>E. Beck</t>
  </si>
  <si>
    <t>LUCHT PISTOOL</t>
  </si>
  <si>
    <t>D. Burgstra (jr)</t>
  </si>
  <si>
    <t>M.G. Haring</t>
  </si>
  <si>
    <t>Jaar</t>
  </si>
  <si>
    <t>Series</t>
  </si>
  <si>
    <t>Hoogste</t>
  </si>
  <si>
    <t>Totaal</t>
  </si>
  <si>
    <t>Prijs</t>
  </si>
  <si>
    <t>x &gt; 128</t>
  </si>
  <si>
    <t>A Klasse</t>
  </si>
  <si>
    <t>116 &lt; x &lt; 128</t>
  </si>
  <si>
    <t>B Klasse</t>
  </si>
  <si>
    <t>104 &lt; x &lt; 116</t>
  </si>
  <si>
    <t>C Klasse</t>
  </si>
  <si>
    <t>92 &lt; x &lt; 104</t>
  </si>
  <si>
    <t>D Klasse</t>
  </si>
  <si>
    <t>x &lt; 92</t>
  </si>
  <si>
    <t>E Klasse</t>
  </si>
  <si>
    <t>x &gt; 120</t>
  </si>
  <si>
    <t>110 &lt; x &lt; 120</t>
  </si>
  <si>
    <t>100 &lt; x &lt; 110</t>
  </si>
  <si>
    <t>90 &lt; x &lt; 100</t>
  </si>
  <si>
    <t>x &lt; 90</t>
  </si>
  <si>
    <t>Nieuwe</t>
  </si>
  <si>
    <t>Klasse</t>
  </si>
  <si>
    <t>D. Vlaar</t>
  </si>
  <si>
    <t>J. Vriend</t>
  </si>
  <si>
    <t>S. Mes</t>
  </si>
  <si>
    <t>H.M.J. Rood</t>
  </si>
  <si>
    <t>J. Porsius</t>
  </si>
  <si>
    <t>J. Knijn</t>
  </si>
  <si>
    <t>F.J. Scholte</t>
  </si>
  <si>
    <t>R. Holkamp</t>
  </si>
  <si>
    <t>1e</t>
  </si>
  <si>
    <t>2e</t>
  </si>
  <si>
    <t>3e</t>
  </si>
  <si>
    <t>M. Kuiper (mw)</t>
  </si>
  <si>
    <t>4e</t>
  </si>
  <si>
    <t>A. Dahlan (mw)</t>
  </si>
</sst>
</file>

<file path=xl/styles.xml><?xml version="1.0" encoding="utf-8"?>
<styleSheet xmlns="http://schemas.openxmlformats.org/spreadsheetml/2006/main">
  <numFmts count="5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&quot;fl&quot;\ * #,##0.00_-;\-&quot;fl&quot;\ * #,##0.00_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0.00000"/>
    <numFmt numFmtId="199" formatCode="0.0000"/>
    <numFmt numFmtId="200" formatCode="0.000"/>
    <numFmt numFmtId="201" formatCode="0.0"/>
    <numFmt numFmtId="202" formatCode="0.0%"/>
    <numFmt numFmtId="203" formatCode="mmm"/>
    <numFmt numFmtId="204" formatCode="dd"/>
    <numFmt numFmtId="205" formatCode="\-mm/"/>
    <numFmt numFmtId="206" formatCode="yy"/>
    <numFmt numFmtId="207" formatCode="yyyy"/>
    <numFmt numFmtId="208" formatCode="\-mm"/>
    <numFmt numFmtId="209" formatCode="\-mm\-"/>
    <numFmt numFmtId="210" formatCode="dd/mm/yyyy"/>
  </numFmts>
  <fonts count="11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u val="single"/>
      <sz val="6.75"/>
      <color indexed="12"/>
      <name val="Arial"/>
      <family val="0"/>
    </font>
    <font>
      <u val="single"/>
      <sz val="6.7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 locked="0"/>
    </xf>
    <xf numFmtId="201" fontId="5" fillId="0" borderId="0" xfId="0" applyNumberFormat="1" applyFont="1" applyBorder="1" applyAlignment="1" applyProtection="1">
      <alignment horizontal="right"/>
      <protection/>
    </xf>
    <xf numFmtId="20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 quotePrefix="1">
      <alignment horizontal="lef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 locked="0"/>
    </xf>
    <xf numFmtId="201" fontId="4" fillId="0" borderId="8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1" fontId="4" fillId="0" borderId="9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 horizontal="center"/>
      <protection locked="0"/>
    </xf>
    <xf numFmtId="0" fontId="4" fillId="0" borderId="11" xfId="0" applyFont="1" applyBorder="1" applyAlignment="1" applyProtection="1" quotePrefix="1">
      <alignment horizontal="center"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 quotePrefix="1">
      <alignment horizontal="center"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 locked="0"/>
    </xf>
    <xf numFmtId="201" fontId="4" fillId="0" borderId="19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" fontId="4" fillId="0" borderId="2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6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5" fillId="2" borderId="22" xfId="0" applyFont="1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right"/>
      <protection locked="0"/>
    </xf>
    <xf numFmtId="201" fontId="5" fillId="0" borderId="19" xfId="0" applyNumberFormat="1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right"/>
      <protection/>
    </xf>
    <xf numFmtId="201" fontId="5" fillId="0" borderId="20" xfId="0" applyNumberFormat="1" applyFont="1" applyBorder="1" applyAlignment="1" applyProtection="1">
      <alignment/>
      <protection/>
    </xf>
    <xf numFmtId="1" fontId="5" fillId="0" borderId="20" xfId="0" applyNumberFormat="1" applyFont="1" applyBorder="1" applyAlignment="1" applyProtection="1">
      <alignment/>
      <protection/>
    </xf>
    <xf numFmtId="201" fontId="5" fillId="0" borderId="22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 horizontal="righ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5" fillId="2" borderId="25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2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20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20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 locked="0"/>
    </xf>
    <xf numFmtId="204" fontId="5" fillId="0" borderId="0" xfId="0" applyNumberFormat="1" applyFont="1" applyBorder="1" applyAlignment="1" applyProtection="1">
      <alignment horizontal="right"/>
      <protection/>
    </xf>
    <xf numFmtId="204" fontId="5" fillId="0" borderId="0" xfId="0" applyNumberFormat="1" applyFont="1" applyBorder="1" applyAlignment="1" applyProtection="1">
      <alignment horizontal="right"/>
      <protection locked="0"/>
    </xf>
    <xf numFmtId="207" fontId="5" fillId="0" borderId="0" xfId="0" applyNumberFormat="1" applyFont="1" applyBorder="1" applyAlignment="1" applyProtection="1">
      <alignment horizontal="left"/>
      <protection/>
    </xf>
    <xf numFmtId="0" fontId="5" fillId="2" borderId="2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right"/>
      <protection/>
    </xf>
    <xf numFmtId="201" fontId="5" fillId="2" borderId="0" xfId="0" applyNumberFormat="1" applyFont="1" applyFill="1" applyAlignment="1" applyProtection="1">
      <alignment horizontal="right"/>
      <protection/>
    </xf>
    <xf numFmtId="201" fontId="5" fillId="2" borderId="0" xfId="0" applyNumberFormat="1" applyFont="1" applyFill="1" applyAlignment="1" applyProtection="1">
      <alignment/>
      <protection/>
    </xf>
    <xf numFmtId="1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 quotePrefix="1">
      <alignment horizontal="lef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201" fontId="4" fillId="2" borderId="8" xfId="0" applyNumberFormat="1" applyFont="1" applyFill="1" applyBorder="1" applyAlignment="1" applyProtection="1">
      <alignment horizontal="center"/>
      <protection/>
    </xf>
    <xf numFmtId="1" fontId="4" fillId="2" borderId="9" xfId="0" applyNumberFormat="1" applyFont="1" applyFill="1" applyBorder="1" applyAlignment="1" applyProtection="1">
      <alignment horizontal="center"/>
      <protection/>
    </xf>
    <xf numFmtId="0" fontId="4" fillId="2" borderId="26" xfId="0" applyFont="1" applyFill="1" applyBorder="1" applyAlignment="1" applyProtection="1">
      <alignment horizontal="center"/>
      <protection/>
    </xf>
    <xf numFmtId="0" fontId="4" fillId="2" borderId="27" xfId="0" applyFont="1" applyFill="1" applyBorder="1" applyAlignment="1" applyProtection="1">
      <alignment horizontal="center"/>
      <protection/>
    </xf>
    <xf numFmtId="201" fontId="4" fillId="2" borderId="28" xfId="0" applyNumberFormat="1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 quotePrefix="1">
      <alignment horizontal="center"/>
      <protection locked="0"/>
    </xf>
    <xf numFmtId="0" fontId="4" fillId="2" borderId="11" xfId="0" applyFont="1" applyFill="1" applyBorder="1" applyAlignment="1" applyProtection="1" quotePrefix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 quotePrefix="1">
      <alignment horizontal="center"/>
      <protection locked="0"/>
    </xf>
    <xf numFmtId="0" fontId="4" fillId="2" borderId="15" xfId="0" applyFont="1" applyFill="1" applyBorder="1" applyAlignment="1" applyProtection="1" quotePrefix="1">
      <alignment horizontal="center"/>
      <protection locked="0"/>
    </xf>
    <xf numFmtId="0" fontId="4" fillId="2" borderId="16" xfId="0" applyFont="1" applyFill="1" applyBorder="1" applyAlignment="1" applyProtection="1" quotePrefix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 applyProtection="1">
      <alignment horizontal="center"/>
      <protection/>
    </xf>
    <xf numFmtId="201" fontId="4" fillId="2" borderId="19" xfId="0" applyNumberFormat="1" applyFont="1" applyFill="1" applyBorder="1" applyAlignment="1" applyProtection="1">
      <alignment horizontal="center"/>
      <protection/>
    </xf>
    <xf numFmtId="1" fontId="4" fillId="2" borderId="20" xfId="0" applyNumberFormat="1" applyFont="1" applyFill="1" applyBorder="1" applyAlignment="1" applyProtection="1">
      <alignment horizontal="center"/>
      <protection/>
    </xf>
    <xf numFmtId="0" fontId="4" fillId="2" borderId="29" xfId="0" applyFont="1" applyFill="1" applyBorder="1" applyAlignment="1" applyProtection="1">
      <alignment horizontal="center"/>
      <protection/>
    </xf>
    <xf numFmtId="0" fontId="4" fillId="2" borderId="30" xfId="0" applyFont="1" applyFill="1" applyBorder="1" applyAlignment="1" applyProtection="1">
      <alignment horizontal="center"/>
      <protection/>
    </xf>
    <xf numFmtId="201" fontId="4" fillId="2" borderId="25" xfId="0" applyNumberFormat="1" applyFont="1" applyFill="1" applyBorder="1" applyAlignment="1" applyProtection="1">
      <alignment horizontal="center"/>
      <protection/>
    </xf>
    <xf numFmtId="0" fontId="5" fillId="2" borderId="23" xfId="0" applyFont="1" applyFill="1" applyBorder="1" applyAlignment="1" applyProtection="1">
      <alignment/>
      <protection/>
    </xf>
    <xf numFmtId="0" fontId="5" fillId="2" borderId="22" xfId="0" applyFont="1" applyFill="1" applyBorder="1" applyAlignment="1" applyProtection="1">
      <alignment horizontal="right"/>
      <protection locked="0"/>
    </xf>
    <xf numFmtId="0" fontId="5" fillId="2" borderId="17" xfId="0" applyFont="1" applyFill="1" applyBorder="1" applyAlignment="1" applyProtection="1">
      <alignment horizontal="right"/>
      <protection/>
    </xf>
    <xf numFmtId="0" fontId="5" fillId="2" borderId="18" xfId="0" applyFont="1" applyFill="1" applyBorder="1" applyAlignment="1" applyProtection="1">
      <alignment horizontal="right"/>
      <protection/>
    </xf>
    <xf numFmtId="201" fontId="5" fillId="2" borderId="19" xfId="0" applyNumberFormat="1" applyFont="1" applyFill="1" applyBorder="1" applyAlignment="1" applyProtection="1">
      <alignment horizontal="right"/>
      <protection/>
    </xf>
    <xf numFmtId="0" fontId="5" fillId="2" borderId="17" xfId="0" applyFont="1" applyFill="1" applyBorder="1" applyAlignment="1" applyProtection="1">
      <alignment/>
      <protection/>
    </xf>
    <xf numFmtId="201" fontId="5" fillId="2" borderId="20" xfId="0" applyNumberFormat="1" applyFont="1" applyFill="1" applyBorder="1" applyAlignment="1" applyProtection="1">
      <alignment/>
      <protection/>
    </xf>
    <xf numFmtId="1" fontId="5" fillId="2" borderId="20" xfId="0" applyNumberFormat="1" applyFont="1" applyFill="1" applyBorder="1" applyAlignment="1" applyProtection="1">
      <alignment/>
      <protection/>
    </xf>
    <xf numFmtId="201" fontId="5" fillId="2" borderId="22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4" fillId="2" borderId="24" xfId="0" applyFont="1" applyFill="1" applyBorder="1" applyAlignment="1" applyProtection="1">
      <alignment horizontal="righ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/>
      <protection/>
    </xf>
    <xf numFmtId="0" fontId="5" fillId="2" borderId="25" xfId="0" applyFont="1" applyFill="1" applyBorder="1" applyAlignment="1" applyProtection="1">
      <alignment horizontal="right"/>
      <protection locked="0"/>
    </xf>
    <xf numFmtId="201" fontId="5" fillId="2" borderId="25" xfId="0" applyNumberFormat="1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/>
    </xf>
    <xf numFmtId="0" fontId="5" fillId="2" borderId="32" xfId="0" applyFont="1" applyFill="1" applyBorder="1" applyAlignment="1" applyProtection="1">
      <alignment horizontal="right"/>
      <protection/>
    </xf>
    <xf numFmtId="0" fontId="5" fillId="2" borderId="33" xfId="0" applyFont="1" applyFill="1" applyBorder="1" applyAlignment="1" applyProtection="1">
      <alignment horizontal="right"/>
      <protection/>
    </xf>
    <xf numFmtId="201" fontId="5" fillId="2" borderId="16" xfId="0" applyNumberFormat="1" applyFont="1" applyFill="1" applyBorder="1" applyAlignment="1" applyProtection="1">
      <alignment horizontal="right"/>
      <protection/>
    </xf>
    <xf numFmtId="0" fontId="5" fillId="2" borderId="32" xfId="0" applyFont="1" applyFill="1" applyBorder="1" applyAlignment="1" applyProtection="1">
      <alignment/>
      <protection/>
    </xf>
    <xf numFmtId="201" fontId="5" fillId="2" borderId="34" xfId="0" applyNumberFormat="1" applyFont="1" applyFill="1" applyBorder="1" applyAlignment="1" applyProtection="1">
      <alignment/>
      <protection/>
    </xf>
    <xf numFmtId="1" fontId="5" fillId="2" borderId="34" xfId="0" applyNumberFormat="1" applyFont="1" applyFill="1" applyBorder="1" applyAlignment="1" applyProtection="1">
      <alignment/>
      <protection/>
    </xf>
    <xf numFmtId="201" fontId="5" fillId="2" borderId="15" xfId="0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 locked="0"/>
    </xf>
    <xf numFmtId="204" fontId="5" fillId="2" borderId="0" xfId="0" applyNumberFormat="1" applyFont="1" applyFill="1" applyAlignment="1" applyProtection="1">
      <alignment horizontal="right"/>
      <protection/>
    </xf>
    <xf numFmtId="207" fontId="5" fillId="2" borderId="0" xfId="0" applyNumberFormat="1" applyFont="1" applyFill="1" applyAlignment="1" applyProtection="1">
      <alignment horizontal="left"/>
      <protection/>
    </xf>
    <xf numFmtId="9" fontId="5" fillId="2" borderId="0" xfId="21" applyFont="1" applyFill="1" applyAlignment="1" applyProtection="1">
      <alignment/>
      <protection/>
    </xf>
    <xf numFmtId="9" fontId="4" fillId="2" borderId="8" xfId="21" applyFont="1" applyFill="1" applyBorder="1" applyAlignment="1" applyProtection="1">
      <alignment horizontal="center"/>
      <protection/>
    </xf>
    <xf numFmtId="9" fontId="4" fillId="2" borderId="19" xfId="2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/>
      <protection/>
    </xf>
    <xf numFmtId="201" fontId="5" fillId="2" borderId="0" xfId="0" applyNumberFormat="1" applyFont="1" applyFill="1" applyBorder="1" applyAlignment="1" applyProtection="1">
      <alignment horizontal="right"/>
      <protection/>
    </xf>
    <xf numFmtId="201" fontId="5" fillId="2" borderId="0" xfId="0" applyNumberFormat="1" applyFont="1" applyFill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/>
      <protection/>
    </xf>
    <xf numFmtId="201" fontId="4" fillId="2" borderId="0" xfId="0" applyNumberFormat="1" applyFont="1" applyFill="1" applyBorder="1" applyAlignment="1" applyProtection="1">
      <alignment horizontal="right"/>
      <protection/>
    </xf>
    <xf numFmtId="9" fontId="4" fillId="2" borderId="0" xfId="2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center"/>
      <protection locked="0"/>
    </xf>
    <xf numFmtId="201" fontId="5" fillId="2" borderId="35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 quotePrefix="1">
      <alignment horizontal="left"/>
      <protection locked="0"/>
    </xf>
    <xf numFmtId="201" fontId="4" fillId="2" borderId="36" xfId="0" applyNumberFormat="1" applyFont="1" applyFill="1" applyBorder="1" applyAlignment="1" applyProtection="1">
      <alignment horizontal="center"/>
      <protection/>
    </xf>
    <xf numFmtId="201" fontId="4" fillId="2" borderId="33" xfId="0" applyNumberFormat="1" applyFont="1" applyFill="1" applyBorder="1" applyAlignment="1" applyProtection="1">
      <alignment horizontal="center"/>
      <protection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9" fontId="5" fillId="2" borderId="19" xfId="21" applyFont="1" applyFill="1" applyBorder="1" applyAlignment="1" applyProtection="1">
      <alignment horizontal="right"/>
      <protection/>
    </xf>
    <xf numFmtId="201" fontId="5" fillId="2" borderId="19" xfId="21" applyNumberFormat="1" applyFont="1" applyFill="1" applyBorder="1" applyAlignment="1" applyProtection="1">
      <alignment horizontal="right"/>
      <protection/>
    </xf>
    <xf numFmtId="9" fontId="5" fillId="2" borderId="16" xfId="21" applyFont="1" applyFill="1" applyBorder="1" applyAlignment="1" applyProtection="1">
      <alignment horizontal="right"/>
      <protection/>
    </xf>
    <xf numFmtId="201" fontId="5" fillId="0" borderId="19" xfId="0" applyNumberFormat="1" applyFont="1" applyFill="1" applyBorder="1" applyAlignment="1" applyProtection="1">
      <alignment horizontal="right"/>
      <protection/>
    </xf>
    <xf numFmtId="201" fontId="5" fillId="0" borderId="39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right"/>
      <protection locked="0"/>
    </xf>
    <xf numFmtId="209" fontId="5" fillId="0" borderId="0" xfId="0" applyNumberFormat="1" applyFont="1" applyBorder="1" applyAlignment="1" applyProtection="1">
      <alignment horizontal="center"/>
      <protection/>
    </xf>
    <xf numFmtId="209" fontId="5" fillId="2" borderId="0" xfId="0" applyNumberFormat="1" applyFont="1" applyFill="1" applyAlignment="1" applyProtection="1">
      <alignment horizontal="center"/>
      <protection/>
    </xf>
    <xf numFmtId="0" fontId="5" fillId="0" borderId="40" xfId="0" applyFont="1" applyBorder="1" applyAlignment="1" applyProtection="1">
      <alignment horizontal="right"/>
      <protection locked="0"/>
    </xf>
    <xf numFmtId="0" fontId="5" fillId="0" borderId="40" xfId="0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horizontal="right"/>
      <protection/>
    </xf>
    <xf numFmtId="0" fontId="5" fillId="0" borderId="42" xfId="0" applyFont="1" applyBorder="1" applyAlignment="1" applyProtection="1">
      <alignment/>
      <protection/>
    </xf>
    <xf numFmtId="201" fontId="5" fillId="0" borderId="43" xfId="0" applyNumberFormat="1" applyFont="1" applyBorder="1" applyAlignment="1" applyProtection="1">
      <alignment/>
      <protection/>
    </xf>
    <xf numFmtId="1" fontId="5" fillId="0" borderId="43" xfId="0" applyNumberFormat="1" applyFont="1" applyBorder="1" applyAlignment="1" applyProtection="1">
      <alignment/>
      <protection/>
    </xf>
    <xf numFmtId="201" fontId="5" fillId="0" borderId="35" xfId="0" applyNumberFormat="1" applyFont="1" applyBorder="1" applyAlignment="1" applyProtection="1">
      <alignment/>
      <protection/>
    </xf>
    <xf numFmtId="0" fontId="4" fillId="2" borderId="25" xfId="0" applyFont="1" applyFill="1" applyBorder="1" applyAlignment="1" applyProtection="1">
      <alignment horizontal="right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41" xfId="0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204" fontId="5" fillId="2" borderId="0" xfId="0" applyNumberFormat="1" applyFont="1" applyFill="1" applyAlignment="1" applyProtection="1">
      <alignment horizontal="center"/>
      <protection/>
    </xf>
    <xf numFmtId="205" fontId="5" fillId="2" borderId="0" xfId="0" applyNumberFormat="1" applyFont="1" applyFill="1" applyAlignment="1" applyProtection="1">
      <alignment horizontal="center"/>
      <protection/>
    </xf>
    <xf numFmtId="207" fontId="5" fillId="2" borderId="0" xfId="0" applyNumberFormat="1" applyFont="1" applyFill="1" applyAlignment="1" applyProtection="1">
      <alignment horizontal="center"/>
      <protection/>
    </xf>
    <xf numFmtId="1" fontId="5" fillId="2" borderId="22" xfId="0" applyNumberFormat="1" applyFont="1" applyFill="1" applyBorder="1" applyAlignment="1" applyProtection="1">
      <alignment/>
      <protection locked="0"/>
    </xf>
    <xf numFmtId="0" fontId="5" fillId="0" borderId="6" xfId="0" applyFont="1" applyBorder="1" applyAlignment="1" applyProtection="1">
      <alignment horizontal="right"/>
      <protection locked="0"/>
    </xf>
    <xf numFmtId="2" fontId="5" fillId="0" borderId="39" xfId="0" applyNumberFormat="1" applyFont="1" applyBorder="1" applyAlignment="1" applyProtection="1">
      <alignment horizontal="right"/>
      <protection locked="0"/>
    </xf>
    <xf numFmtId="2" fontId="5" fillId="0" borderId="36" xfId="0" applyNumberFormat="1" applyFont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4" fillId="2" borderId="45" xfId="0" applyFont="1" applyFill="1" applyBorder="1" applyAlignment="1" applyProtection="1">
      <alignment/>
      <protection locked="0"/>
    </xf>
    <xf numFmtId="0" fontId="5" fillId="0" borderId="3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51" xfId="0" applyFont="1" applyBorder="1" applyAlignment="1">
      <alignment/>
    </xf>
    <xf numFmtId="2" fontId="5" fillId="0" borderId="48" xfId="0" applyNumberFormat="1" applyFont="1" applyBorder="1" applyAlignment="1">
      <alignment/>
    </xf>
    <xf numFmtId="0" fontId="4" fillId="0" borderId="47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49" xfId="0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43" xfId="0" applyFont="1" applyBorder="1" applyAlignment="1">
      <alignment/>
    </xf>
    <xf numFmtId="2" fontId="5" fillId="0" borderId="39" xfId="0" applyNumberFormat="1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3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2" borderId="21" xfId="0" applyFont="1" applyFill="1" applyBorder="1" applyAlignment="1" applyProtection="1">
      <alignment horizontal="right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left"/>
      <protection locked="0"/>
    </xf>
    <xf numFmtId="0" fontId="5" fillId="0" borderId="55" xfId="0" applyFont="1" applyBorder="1" applyAlignment="1" applyProtection="1">
      <alignment horizontal="right"/>
      <protection locked="0"/>
    </xf>
    <xf numFmtId="2" fontId="5" fillId="0" borderId="56" xfId="0" applyNumberFormat="1" applyFont="1" applyBorder="1" applyAlignment="1" applyProtection="1">
      <alignment horizontal="right"/>
      <protection locked="0"/>
    </xf>
    <xf numFmtId="0" fontId="5" fillId="0" borderId="46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46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5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3" borderId="23" xfId="0" applyFont="1" applyFill="1" applyBorder="1" applyAlignment="1">
      <alignment horizontal="center"/>
    </xf>
    <xf numFmtId="1" fontId="5" fillId="2" borderId="22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Alignment="1">
      <alignment/>
    </xf>
    <xf numFmtId="0" fontId="4" fillId="0" borderId="57" xfId="0" applyFont="1" applyFill="1" applyBorder="1" applyAlignment="1">
      <alignment horizontal="center"/>
    </xf>
    <xf numFmtId="2" fontId="5" fillId="0" borderId="0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D30"/>
  <sheetViews>
    <sheetView showGridLines="0" zoomScale="75" zoomScaleNormal="75" zoomScaleSheetLayoutView="75" workbookViewId="0" topLeftCell="A1">
      <selection activeCell="A6" sqref="A6:IV30"/>
    </sheetView>
  </sheetViews>
  <sheetFormatPr defaultColWidth="9.140625" defaultRowHeight="12"/>
  <cols>
    <col min="1" max="1" width="3.7109375" style="61" customWidth="1"/>
    <col min="2" max="2" width="3.7109375" style="62" customWidth="1"/>
    <col min="3" max="3" width="19.140625" style="63" bestFit="1" customWidth="1"/>
    <col min="4" max="4" width="7.28125" style="11" bestFit="1" customWidth="1"/>
    <col min="5" max="8" width="6.28125" style="62" customWidth="1"/>
    <col min="9" max="9" width="6.28125" style="64" customWidth="1"/>
    <col min="10" max="10" width="6.28125" style="62" hidden="1" customWidth="1"/>
    <col min="11" max="11" width="6.57421875" style="65" bestFit="1" customWidth="1"/>
    <col min="12" max="15" width="6.28125" style="12" customWidth="1"/>
    <col min="16" max="16" width="6.28125" style="11" customWidth="1"/>
    <col min="17" max="17" width="6.28125" style="11" hidden="1" customWidth="1"/>
    <col min="18" max="18" width="6.7109375" style="65" bestFit="1" customWidth="1"/>
    <col min="19" max="19" width="6.28125" style="66" customWidth="1"/>
    <col min="20" max="20" width="6.7109375" style="65" bestFit="1" customWidth="1"/>
    <col min="21" max="24" width="6.28125" style="12" customWidth="1"/>
    <col min="25" max="25" width="6.28125" style="11" customWidth="1"/>
    <col min="26" max="26" width="6.28125" style="11" hidden="1" customWidth="1"/>
    <col min="27" max="27" width="6.7109375" style="67" customWidth="1"/>
    <col min="28" max="28" width="6.28125" style="68" customWidth="1"/>
    <col min="29" max="29" width="6.7109375" style="67" customWidth="1"/>
    <col min="30" max="33" width="6.28125" style="12" customWidth="1"/>
    <col min="34" max="34" width="6.28125" style="11" customWidth="1"/>
    <col min="35" max="35" width="6.28125" style="11" hidden="1" customWidth="1"/>
    <col min="36" max="36" width="6.28125" style="67" customWidth="1"/>
    <col min="37" max="37" width="6.28125" style="68" customWidth="1"/>
    <col min="38" max="38" width="6.28125" style="67" customWidth="1"/>
    <col min="39" max="42" width="6.28125" style="12" customWidth="1"/>
    <col min="43" max="43" width="6.28125" style="11" customWidth="1"/>
    <col min="44" max="44" width="6.28125" style="11" hidden="1" customWidth="1"/>
    <col min="45" max="45" width="6.28125" style="67" customWidth="1"/>
    <col min="46" max="46" width="6.28125" style="68" customWidth="1"/>
    <col min="47" max="47" width="6.28125" style="67" customWidth="1"/>
    <col min="48" max="51" width="6.28125" style="12" customWidth="1"/>
    <col min="52" max="52" width="6.28125" style="11" customWidth="1"/>
    <col min="53" max="53" width="6.28125" style="11" hidden="1" customWidth="1"/>
    <col min="54" max="54" width="6.28125" style="67" customWidth="1"/>
    <col min="55" max="55" width="6.28125" style="68" customWidth="1"/>
    <col min="56" max="56" width="6.28125" style="67" customWidth="1"/>
    <col min="57" max="60" width="6.28125" style="12" customWidth="1"/>
    <col min="61" max="61" width="6.28125" style="11" customWidth="1"/>
    <col min="62" max="62" width="6.28125" style="11" hidden="1" customWidth="1"/>
    <col min="63" max="63" width="6.28125" style="67" customWidth="1"/>
    <col min="64" max="64" width="6.28125" style="68" customWidth="1"/>
    <col min="65" max="65" width="6.28125" style="67" customWidth="1"/>
    <col min="66" max="69" width="6.28125" style="12" customWidth="1"/>
    <col min="70" max="70" width="6.28125" style="11" customWidth="1"/>
    <col min="71" max="71" width="6.28125" style="11" hidden="1" customWidth="1"/>
    <col min="72" max="72" width="6.28125" style="67" customWidth="1"/>
    <col min="73" max="73" width="6.28125" style="68" customWidth="1"/>
    <col min="74" max="74" width="6.28125" style="67" customWidth="1"/>
    <col min="75" max="78" width="6.28125" style="12" customWidth="1"/>
    <col min="79" max="79" width="6.28125" style="11" customWidth="1"/>
    <col min="80" max="80" width="6.28125" style="11" hidden="1" customWidth="1"/>
    <col min="81" max="81" width="6.28125" style="67" customWidth="1"/>
    <col min="82" max="82" width="6.28125" style="68" customWidth="1"/>
    <col min="83" max="83" width="6.28125" style="67" customWidth="1"/>
    <col min="84" max="87" width="6.28125" style="12" customWidth="1"/>
    <col min="88" max="88" width="6.28125" style="11" customWidth="1"/>
    <col min="89" max="89" width="6.28125" style="11" hidden="1" customWidth="1"/>
    <col min="90" max="90" width="6.28125" style="67" customWidth="1"/>
    <col min="91" max="91" width="6.28125" style="68" customWidth="1"/>
    <col min="92" max="92" width="6.28125" style="67" customWidth="1"/>
    <col min="93" max="96" width="6.28125" style="12" customWidth="1"/>
    <col min="97" max="97" width="6.28125" style="11" customWidth="1"/>
    <col min="98" max="98" width="6.28125" style="11" hidden="1" customWidth="1"/>
    <col min="99" max="99" width="6.28125" style="11" customWidth="1"/>
    <col min="100" max="100" width="6.28125" style="68" customWidth="1"/>
    <col min="101" max="101" width="6.28125" style="11" customWidth="1"/>
    <col min="102" max="105" width="6.28125" style="12" customWidth="1"/>
    <col min="106" max="106" width="6.28125" style="11" customWidth="1"/>
    <col min="107" max="107" width="6.28125" style="11" hidden="1" customWidth="1"/>
    <col min="108" max="108" width="6.28125" style="11" customWidth="1"/>
    <col min="109" max="109" width="6.28125" style="68" customWidth="1"/>
    <col min="110" max="110" width="6.28125" style="11" customWidth="1"/>
    <col min="111" max="111" width="2.7109375" style="10" customWidth="1"/>
    <col min="112" max="112" width="5.8515625" style="11" customWidth="1"/>
    <col min="113" max="160" width="2.28125" style="11" customWidth="1"/>
    <col min="161" max="161" width="9.140625" style="12" customWidth="1"/>
    <col min="162" max="162" width="4.7109375" style="12" customWidth="1"/>
    <col min="163" max="163" width="16.57421875" style="12" customWidth="1"/>
    <col min="164" max="16384" width="9.140625" style="12" customWidth="1"/>
  </cols>
  <sheetData>
    <row r="1" spans="1:110" ht="11.25">
      <c r="A1" s="1"/>
      <c r="B1" s="164" t="s">
        <v>0</v>
      </c>
      <c r="C1" s="2"/>
      <c r="D1" s="3"/>
      <c r="E1" s="4"/>
      <c r="F1" s="4"/>
      <c r="G1" s="69" t="s">
        <v>80</v>
      </c>
      <c r="H1" s="4"/>
      <c r="I1" s="5"/>
      <c r="J1" s="6"/>
      <c r="K1" s="1">
        <v>2004</v>
      </c>
      <c r="L1" s="4"/>
      <c r="M1" s="4" t="s">
        <v>81</v>
      </c>
      <c r="N1" s="4"/>
      <c r="O1" s="4"/>
      <c r="P1" s="70">
        <f ca="1">NOW()</f>
        <v>38368.44270613426</v>
      </c>
      <c r="Q1" s="3"/>
      <c r="R1" s="171">
        <f>P1</f>
        <v>38368.44270613426</v>
      </c>
      <c r="S1" s="72">
        <f>P1</f>
        <v>38368.44270613426</v>
      </c>
      <c r="T1" s="7"/>
      <c r="U1" s="4"/>
      <c r="V1" s="4"/>
      <c r="W1" s="4"/>
      <c r="X1" s="4"/>
      <c r="Y1" s="3"/>
      <c r="Z1" s="3"/>
      <c r="AA1" s="8"/>
      <c r="AB1" s="9"/>
      <c r="AC1" s="8"/>
      <c r="AD1" s="4"/>
      <c r="AE1" s="4"/>
      <c r="AF1" s="4"/>
      <c r="AG1" s="4"/>
      <c r="AH1" s="3"/>
      <c r="AI1" s="3"/>
      <c r="AJ1" s="8"/>
      <c r="AK1" s="9"/>
      <c r="AL1" s="8"/>
      <c r="AM1" s="4"/>
      <c r="AN1" s="4"/>
      <c r="AO1" s="4"/>
      <c r="AP1" s="4"/>
      <c r="AQ1" s="3"/>
      <c r="AR1" s="3"/>
      <c r="AS1" s="8"/>
      <c r="AT1" s="9"/>
      <c r="AU1" s="8"/>
      <c r="AV1" s="4"/>
      <c r="AW1" s="4"/>
      <c r="AX1" s="4"/>
      <c r="AY1" s="4"/>
      <c r="AZ1" s="3"/>
      <c r="BA1" s="3"/>
      <c r="BB1" s="8"/>
      <c r="BC1" s="9"/>
      <c r="BD1" s="8"/>
      <c r="BE1" s="4"/>
      <c r="BF1" s="4"/>
      <c r="BG1" s="4"/>
      <c r="BH1" s="4"/>
      <c r="BI1" s="3"/>
      <c r="BJ1" s="3"/>
      <c r="BK1" s="8"/>
      <c r="BL1" s="9"/>
      <c r="BM1" s="8"/>
      <c r="BN1" s="4"/>
      <c r="BO1" s="4"/>
      <c r="BP1" s="4"/>
      <c r="BQ1" s="4"/>
      <c r="BR1" s="3"/>
      <c r="BS1" s="3"/>
      <c r="BT1" s="8"/>
      <c r="BU1" s="9"/>
      <c r="BV1" s="8"/>
      <c r="BW1" s="4"/>
      <c r="BX1" s="4"/>
      <c r="BY1" s="4"/>
      <c r="BZ1" s="4"/>
      <c r="CA1" s="3"/>
      <c r="CB1" s="3"/>
      <c r="CC1" s="8"/>
      <c r="CD1" s="9"/>
      <c r="CE1" s="8"/>
      <c r="CF1" s="4"/>
      <c r="CG1" s="4"/>
      <c r="CH1" s="4"/>
      <c r="CI1" s="4"/>
      <c r="CJ1" s="3"/>
      <c r="CK1" s="3"/>
      <c r="CL1" s="8"/>
      <c r="CM1" s="9"/>
      <c r="CN1" s="8"/>
      <c r="CO1" s="4"/>
      <c r="CP1" s="4"/>
      <c r="CQ1" s="4"/>
      <c r="CR1" s="4"/>
      <c r="CS1" s="3"/>
      <c r="CT1" s="3"/>
      <c r="CU1" s="3"/>
      <c r="CV1" s="9"/>
      <c r="CW1" s="3"/>
      <c r="CX1" s="4"/>
      <c r="CY1" s="4"/>
      <c r="CZ1" s="4"/>
      <c r="DA1" s="4"/>
      <c r="DB1" s="3"/>
      <c r="DC1" s="3"/>
      <c r="DD1" s="3"/>
      <c r="DE1" s="9"/>
      <c r="DF1" s="3"/>
    </row>
    <row r="2" spans="1:110" ht="12" thickBot="1">
      <c r="A2" s="1"/>
      <c r="B2" s="6"/>
      <c r="C2" s="13"/>
      <c r="D2" s="14"/>
      <c r="E2" s="6"/>
      <c r="F2" s="15"/>
      <c r="G2" s="6"/>
      <c r="H2" s="6"/>
      <c r="I2" s="5"/>
      <c r="J2" s="6"/>
      <c r="K2" s="7"/>
      <c r="L2" s="4"/>
      <c r="M2" s="4" t="s">
        <v>82</v>
      </c>
      <c r="N2" s="4"/>
      <c r="O2" s="4"/>
      <c r="P2" s="71">
        <v>38350</v>
      </c>
      <c r="Q2" s="3"/>
      <c r="R2" s="171">
        <f>P2</f>
        <v>38350</v>
      </c>
      <c r="S2" s="72">
        <f>P2</f>
        <v>38350</v>
      </c>
      <c r="T2" s="7"/>
      <c r="U2" s="4"/>
      <c r="V2" s="4"/>
      <c r="W2" s="4"/>
      <c r="X2" s="4"/>
      <c r="Y2" s="3"/>
      <c r="Z2" s="3"/>
      <c r="AA2" s="8"/>
      <c r="AB2" s="9"/>
      <c r="AC2" s="8"/>
      <c r="AD2" s="4"/>
      <c r="AE2" s="4"/>
      <c r="AF2" s="4"/>
      <c r="AG2" s="4"/>
      <c r="AH2" s="3"/>
      <c r="AI2" s="3"/>
      <c r="AJ2" s="8"/>
      <c r="AK2" s="9"/>
      <c r="AL2" s="8"/>
      <c r="AM2" s="4"/>
      <c r="AN2" s="4"/>
      <c r="AO2" s="4"/>
      <c r="AP2" s="4"/>
      <c r="AQ2" s="3"/>
      <c r="AR2" s="3"/>
      <c r="AS2" s="8"/>
      <c r="AT2" s="9"/>
      <c r="AU2" s="8"/>
      <c r="AV2" s="4"/>
      <c r="AW2" s="4"/>
      <c r="AX2" s="4"/>
      <c r="AY2" s="4"/>
      <c r="AZ2" s="3"/>
      <c r="BA2" s="3"/>
      <c r="BB2" s="8"/>
      <c r="BC2" s="9"/>
      <c r="BD2" s="8"/>
      <c r="BE2" s="4"/>
      <c r="BF2" s="4"/>
      <c r="BG2" s="4"/>
      <c r="BH2" s="4"/>
      <c r="BI2" s="3"/>
      <c r="BJ2" s="3"/>
      <c r="BK2" s="8"/>
      <c r="BL2" s="9"/>
      <c r="BM2" s="8"/>
      <c r="BN2" s="4"/>
      <c r="BO2" s="4"/>
      <c r="BP2" s="4"/>
      <c r="BQ2" s="4"/>
      <c r="BR2" s="3"/>
      <c r="BS2" s="3"/>
      <c r="BT2" s="8"/>
      <c r="BU2" s="9"/>
      <c r="BV2" s="8"/>
      <c r="BW2" s="4"/>
      <c r="BX2" s="4"/>
      <c r="BY2" s="4"/>
      <c r="BZ2" s="4"/>
      <c r="CA2" s="3"/>
      <c r="CB2" s="3"/>
      <c r="CC2" s="8"/>
      <c r="CD2" s="9"/>
      <c r="CE2" s="8"/>
      <c r="CF2" s="4"/>
      <c r="CG2" s="4"/>
      <c r="CH2" s="4"/>
      <c r="CI2" s="4"/>
      <c r="CJ2" s="3"/>
      <c r="CK2" s="3"/>
      <c r="CL2" s="8"/>
      <c r="CM2" s="9"/>
      <c r="CN2" s="8"/>
      <c r="CO2" s="4"/>
      <c r="CP2" s="4"/>
      <c r="CQ2" s="4"/>
      <c r="CR2" s="4"/>
      <c r="CS2" s="3"/>
      <c r="CT2" s="3"/>
      <c r="CU2" s="3"/>
      <c r="CV2" s="9"/>
      <c r="CW2" s="3"/>
      <c r="CX2" s="4"/>
      <c r="CY2" s="4"/>
      <c r="CZ2" s="4"/>
      <c r="DA2" s="4"/>
      <c r="DB2" s="3"/>
      <c r="DC2" s="3"/>
      <c r="DD2" s="3"/>
      <c r="DE2" s="9"/>
      <c r="DF2" s="3"/>
    </row>
    <row r="3" spans="1:110" ht="12" thickBot="1">
      <c r="A3" s="1"/>
      <c r="B3" s="6"/>
      <c r="C3" s="2"/>
      <c r="D3" s="3"/>
      <c r="E3" s="16"/>
      <c r="F3" s="17" t="s">
        <v>1</v>
      </c>
      <c r="G3" s="18"/>
      <c r="H3" s="19"/>
      <c r="I3" s="5"/>
      <c r="J3" s="6"/>
      <c r="K3" s="8"/>
      <c r="L3" s="16"/>
      <c r="M3" s="17" t="s">
        <v>2</v>
      </c>
      <c r="N3" s="18"/>
      <c r="O3" s="19"/>
      <c r="P3" s="5"/>
      <c r="Q3" s="5"/>
      <c r="R3" s="8"/>
      <c r="S3" s="9"/>
      <c r="T3" s="8"/>
      <c r="U3" s="16"/>
      <c r="V3" s="17" t="s">
        <v>3</v>
      </c>
      <c r="W3" s="18"/>
      <c r="X3" s="19"/>
      <c r="Y3" s="5"/>
      <c r="Z3" s="5"/>
      <c r="AA3" s="8"/>
      <c r="AB3" s="9"/>
      <c r="AC3" s="8"/>
      <c r="AD3" s="16"/>
      <c r="AE3" s="17" t="s">
        <v>4</v>
      </c>
      <c r="AF3" s="18"/>
      <c r="AG3" s="19"/>
      <c r="AH3" s="5"/>
      <c r="AI3" s="5"/>
      <c r="AJ3" s="8"/>
      <c r="AK3" s="9"/>
      <c r="AL3" s="8"/>
      <c r="AM3" s="16"/>
      <c r="AN3" s="17" t="s">
        <v>5</v>
      </c>
      <c r="AO3" s="18"/>
      <c r="AP3" s="19"/>
      <c r="AQ3" s="5"/>
      <c r="AR3" s="5"/>
      <c r="AS3" s="8"/>
      <c r="AT3" s="9"/>
      <c r="AU3" s="8"/>
      <c r="AV3" s="16"/>
      <c r="AW3" s="17" t="s">
        <v>6</v>
      </c>
      <c r="AX3" s="18"/>
      <c r="AY3" s="19"/>
      <c r="AZ3" s="5"/>
      <c r="BA3" s="5"/>
      <c r="BB3" s="8"/>
      <c r="BC3" s="9"/>
      <c r="BD3" s="8"/>
      <c r="BE3" s="16"/>
      <c r="BF3" s="17" t="s">
        <v>7</v>
      </c>
      <c r="BG3" s="18"/>
      <c r="BH3" s="19"/>
      <c r="BI3" s="5"/>
      <c r="BJ3" s="5"/>
      <c r="BK3" s="8"/>
      <c r="BL3" s="9"/>
      <c r="BM3" s="8"/>
      <c r="BN3" s="16"/>
      <c r="BO3" s="17" t="s">
        <v>8</v>
      </c>
      <c r="BP3" s="18"/>
      <c r="BQ3" s="19"/>
      <c r="BR3" s="5"/>
      <c r="BS3" s="5"/>
      <c r="BT3" s="8"/>
      <c r="BU3" s="9"/>
      <c r="BV3" s="8"/>
      <c r="BW3" s="16"/>
      <c r="BX3" s="17" t="s">
        <v>9</v>
      </c>
      <c r="BY3" s="18"/>
      <c r="BZ3" s="19"/>
      <c r="CA3" s="5"/>
      <c r="CB3" s="5"/>
      <c r="CC3" s="8"/>
      <c r="CD3" s="9"/>
      <c r="CE3" s="8"/>
      <c r="CF3" s="16"/>
      <c r="CG3" s="17" t="s">
        <v>10</v>
      </c>
      <c r="CH3" s="18"/>
      <c r="CI3" s="19"/>
      <c r="CJ3" s="5"/>
      <c r="CK3" s="5"/>
      <c r="CL3" s="8"/>
      <c r="CM3" s="9"/>
      <c r="CN3" s="8"/>
      <c r="CO3" s="16"/>
      <c r="CP3" s="17" t="s">
        <v>11</v>
      </c>
      <c r="CQ3" s="18"/>
      <c r="CR3" s="19"/>
      <c r="CS3" s="5"/>
      <c r="CT3" s="5"/>
      <c r="CU3" s="8"/>
      <c r="CV3" s="9"/>
      <c r="CW3" s="8"/>
      <c r="CX3" s="16"/>
      <c r="CY3" s="17" t="s">
        <v>12</v>
      </c>
      <c r="CZ3" s="18"/>
      <c r="DA3" s="19"/>
      <c r="DB3" s="5"/>
      <c r="DC3" s="5"/>
      <c r="DD3" s="8"/>
      <c r="DE3" s="9"/>
      <c r="DF3" s="8"/>
    </row>
    <row r="4" spans="1:110" ht="12" thickBot="1">
      <c r="A4" s="1"/>
      <c r="B4" s="6"/>
      <c r="C4" s="2"/>
      <c r="D4" s="20" t="s">
        <v>13</v>
      </c>
      <c r="E4" s="21" t="s">
        <v>14</v>
      </c>
      <c r="F4" s="22" t="s">
        <v>14</v>
      </c>
      <c r="G4" s="22" t="s">
        <v>14</v>
      </c>
      <c r="H4" s="23" t="s">
        <v>14</v>
      </c>
      <c r="I4" s="24" t="s">
        <v>15</v>
      </c>
      <c r="J4" s="25"/>
      <c r="K4" s="26" t="s">
        <v>77</v>
      </c>
      <c r="L4" s="21" t="s">
        <v>14</v>
      </c>
      <c r="M4" s="22" t="s">
        <v>14</v>
      </c>
      <c r="N4" s="22" t="s">
        <v>14</v>
      </c>
      <c r="O4" s="23" t="s">
        <v>14</v>
      </c>
      <c r="P4" s="24" t="s">
        <v>15</v>
      </c>
      <c r="Q4" s="27"/>
      <c r="R4" s="26" t="s">
        <v>77</v>
      </c>
      <c r="S4" s="28" t="s">
        <v>15</v>
      </c>
      <c r="T4" s="26" t="s">
        <v>77</v>
      </c>
      <c r="U4" s="21" t="s">
        <v>14</v>
      </c>
      <c r="V4" s="22" t="s">
        <v>14</v>
      </c>
      <c r="W4" s="22" t="s">
        <v>14</v>
      </c>
      <c r="X4" s="23" t="s">
        <v>14</v>
      </c>
      <c r="Y4" s="24" t="s">
        <v>15</v>
      </c>
      <c r="Z4" s="27"/>
      <c r="AA4" s="26" t="s">
        <v>77</v>
      </c>
      <c r="AB4" s="28" t="s">
        <v>15</v>
      </c>
      <c r="AC4" s="26" t="s">
        <v>77</v>
      </c>
      <c r="AD4" s="21" t="s">
        <v>14</v>
      </c>
      <c r="AE4" s="22" t="s">
        <v>14</v>
      </c>
      <c r="AF4" s="22" t="s">
        <v>14</v>
      </c>
      <c r="AG4" s="23" t="s">
        <v>14</v>
      </c>
      <c r="AH4" s="24" t="s">
        <v>15</v>
      </c>
      <c r="AI4" s="27"/>
      <c r="AJ4" s="26" t="s">
        <v>77</v>
      </c>
      <c r="AK4" s="28" t="s">
        <v>15</v>
      </c>
      <c r="AL4" s="26" t="s">
        <v>77</v>
      </c>
      <c r="AM4" s="21" t="s">
        <v>14</v>
      </c>
      <c r="AN4" s="22" t="s">
        <v>14</v>
      </c>
      <c r="AO4" s="22" t="s">
        <v>14</v>
      </c>
      <c r="AP4" s="23" t="s">
        <v>14</v>
      </c>
      <c r="AQ4" s="24" t="s">
        <v>15</v>
      </c>
      <c r="AR4" s="27"/>
      <c r="AS4" s="26" t="s">
        <v>77</v>
      </c>
      <c r="AT4" s="28" t="s">
        <v>15</v>
      </c>
      <c r="AU4" s="26" t="s">
        <v>77</v>
      </c>
      <c r="AV4" s="21" t="s">
        <v>14</v>
      </c>
      <c r="AW4" s="22" t="s">
        <v>14</v>
      </c>
      <c r="AX4" s="22" t="s">
        <v>14</v>
      </c>
      <c r="AY4" s="23" t="s">
        <v>14</v>
      </c>
      <c r="AZ4" s="24" t="s">
        <v>15</v>
      </c>
      <c r="BA4" s="27"/>
      <c r="BB4" s="26" t="s">
        <v>77</v>
      </c>
      <c r="BC4" s="28" t="s">
        <v>15</v>
      </c>
      <c r="BD4" s="26" t="s">
        <v>77</v>
      </c>
      <c r="BE4" s="21" t="s">
        <v>14</v>
      </c>
      <c r="BF4" s="22" t="s">
        <v>14</v>
      </c>
      <c r="BG4" s="22" t="s">
        <v>14</v>
      </c>
      <c r="BH4" s="23" t="s">
        <v>14</v>
      </c>
      <c r="BI4" s="24" t="s">
        <v>15</v>
      </c>
      <c r="BJ4" s="27"/>
      <c r="BK4" s="26" t="s">
        <v>77</v>
      </c>
      <c r="BL4" s="28" t="s">
        <v>15</v>
      </c>
      <c r="BM4" s="26" t="s">
        <v>77</v>
      </c>
      <c r="BN4" s="21" t="s">
        <v>14</v>
      </c>
      <c r="BO4" s="22" t="s">
        <v>14</v>
      </c>
      <c r="BP4" s="22" t="s">
        <v>14</v>
      </c>
      <c r="BQ4" s="23" t="s">
        <v>14</v>
      </c>
      <c r="BR4" s="24" t="s">
        <v>15</v>
      </c>
      <c r="BS4" s="27"/>
      <c r="BT4" s="26" t="s">
        <v>77</v>
      </c>
      <c r="BU4" s="28" t="s">
        <v>15</v>
      </c>
      <c r="BV4" s="26" t="s">
        <v>77</v>
      </c>
      <c r="BW4" s="21" t="s">
        <v>14</v>
      </c>
      <c r="BX4" s="22" t="s">
        <v>14</v>
      </c>
      <c r="BY4" s="22" t="s">
        <v>14</v>
      </c>
      <c r="BZ4" s="23" t="s">
        <v>14</v>
      </c>
      <c r="CA4" s="24" t="s">
        <v>15</v>
      </c>
      <c r="CB4" s="27"/>
      <c r="CC4" s="26" t="s">
        <v>77</v>
      </c>
      <c r="CD4" s="28" t="s">
        <v>15</v>
      </c>
      <c r="CE4" s="26" t="s">
        <v>77</v>
      </c>
      <c r="CF4" s="21" t="s">
        <v>14</v>
      </c>
      <c r="CG4" s="22" t="s">
        <v>14</v>
      </c>
      <c r="CH4" s="22" t="s">
        <v>14</v>
      </c>
      <c r="CI4" s="23" t="s">
        <v>14</v>
      </c>
      <c r="CJ4" s="24" t="s">
        <v>15</v>
      </c>
      <c r="CK4" s="27"/>
      <c r="CL4" s="26" t="s">
        <v>77</v>
      </c>
      <c r="CM4" s="28" t="s">
        <v>15</v>
      </c>
      <c r="CN4" s="26" t="s">
        <v>77</v>
      </c>
      <c r="CO4" s="21" t="s">
        <v>14</v>
      </c>
      <c r="CP4" s="22" t="s">
        <v>14</v>
      </c>
      <c r="CQ4" s="22" t="s">
        <v>14</v>
      </c>
      <c r="CR4" s="23" t="s">
        <v>14</v>
      </c>
      <c r="CS4" s="24" t="s">
        <v>15</v>
      </c>
      <c r="CT4" s="27"/>
      <c r="CU4" s="26" t="s">
        <v>77</v>
      </c>
      <c r="CV4" s="28" t="s">
        <v>15</v>
      </c>
      <c r="CW4" s="26" t="s">
        <v>77</v>
      </c>
      <c r="CX4" s="21" t="s">
        <v>14</v>
      </c>
      <c r="CY4" s="22" t="s">
        <v>14</v>
      </c>
      <c r="CZ4" s="22" t="s">
        <v>14</v>
      </c>
      <c r="DA4" s="23" t="s">
        <v>14</v>
      </c>
      <c r="DB4" s="24" t="s">
        <v>15</v>
      </c>
      <c r="DC4" s="27"/>
      <c r="DD4" s="26" t="s">
        <v>77</v>
      </c>
      <c r="DE4" s="28" t="s">
        <v>15</v>
      </c>
      <c r="DF4" s="26" t="s">
        <v>77</v>
      </c>
    </row>
    <row r="5" spans="1:158" ht="12" thickBot="1">
      <c r="A5" s="29" t="s">
        <v>16</v>
      </c>
      <c r="B5" s="30" t="s">
        <v>17</v>
      </c>
      <c r="C5" s="31" t="s">
        <v>18</v>
      </c>
      <c r="D5" s="32" t="s">
        <v>19</v>
      </c>
      <c r="E5" s="33">
        <v>1</v>
      </c>
      <c r="F5" s="34">
        <v>2</v>
      </c>
      <c r="G5" s="34">
        <v>3</v>
      </c>
      <c r="H5" s="35">
        <v>4</v>
      </c>
      <c r="I5" s="36" t="s">
        <v>76</v>
      </c>
      <c r="J5" s="37"/>
      <c r="K5" s="38" t="s">
        <v>76</v>
      </c>
      <c r="L5" s="33">
        <v>5</v>
      </c>
      <c r="M5" s="34">
        <v>6</v>
      </c>
      <c r="N5" s="34">
        <v>7</v>
      </c>
      <c r="O5" s="35">
        <v>8</v>
      </c>
      <c r="P5" s="36" t="s">
        <v>76</v>
      </c>
      <c r="Q5" s="39"/>
      <c r="R5" s="38" t="s">
        <v>76</v>
      </c>
      <c r="S5" s="40" t="s">
        <v>20</v>
      </c>
      <c r="T5" s="38" t="s">
        <v>20</v>
      </c>
      <c r="U5" s="33">
        <v>9</v>
      </c>
      <c r="V5" s="34">
        <v>10</v>
      </c>
      <c r="W5" s="34">
        <v>11</v>
      </c>
      <c r="X5" s="35">
        <v>12</v>
      </c>
      <c r="Y5" s="36" t="s">
        <v>76</v>
      </c>
      <c r="Z5" s="39"/>
      <c r="AA5" s="38" t="s">
        <v>76</v>
      </c>
      <c r="AB5" s="40" t="s">
        <v>20</v>
      </c>
      <c r="AC5" s="38" t="s">
        <v>20</v>
      </c>
      <c r="AD5" s="33">
        <v>13</v>
      </c>
      <c r="AE5" s="34">
        <v>14</v>
      </c>
      <c r="AF5" s="34">
        <v>15</v>
      </c>
      <c r="AG5" s="35">
        <v>16</v>
      </c>
      <c r="AH5" s="36" t="s">
        <v>76</v>
      </c>
      <c r="AI5" s="39"/>
      <c r="AJ5" s="38" t="s">
        <v>76</v>
      </c>
      <c r="AK5" s="40" t="s">
        <v>20</v>
      </c>
      <c r="AL5" s="38" t="s">
        <v>20</v>
      </c>
      <c r="AM5" s="33">
        <v>17</v>
      </c>
      <c r="AN5" s="34">
        <v>18</v>
      </c>
      <c r="AO5" s="34">
        <v>19</v>
      </c>
      <c r="AP5" s="35">
        <v>20</v>
      </c>
      <c r="AQ5" s="36" t="s">
        <v>76</v>
      </c>
      <c r="AR5" s="39"/>
      <c r="AS5" s="38" t="s">
        <v>76</v>
      </c>
      <c r="AT5" s="40" t="s">
        <v>20</v>
      </c>
      <c r="AU5" s="38" t="s">
        <v>20</v>
      </c>
      <c r="AV5" s="33">
        <v>21</v>
      </c>
      <c r="AW5" s="34">
        <v>22</v>
      </c>
      <c r="AX5" s="34">
        <v>23</v>
      </c>
      <c r="AY5" s="35">
        <v>24</v>
      </c>
      <c r="AZ5" s="36" t="s">
        <v>76</v>
      </c>
      <c r="BA5" s="39"/>
      <c r="BB5" s="38" t="s">
        <v>76</v>
      </c>
      <c r="BC5" s="40" t="s">
        <v>20</v>
      </c>
      <c r="BD5" s="38" t="s">
        <v>20</v>
      </c>
      <c r="BE5" s="33">
        <v>25</v>
      </c>
      <c r="BF5" s="34">
        <v>26</v>
      </c>
      <c r="BG5" s="34">
        <v>27</v>
      </c>
      <c r="BH5" s="35">
        <v>28</v>
      </c>
      <c r="BI5" s="36" t="s">
        <v>76</v>
      </c>
      <c r="BJ5" s="39"/>
      <c r="BK5" s="38" t="s">
        <v>76</v>
      </c>
      <c r="BL5" s="40" t="s">
        <v>20</v>
      </c>
      <c r="BM5" s="38" t="s">
        <v>20</v>
      </c>
      <c r="BN5" s="33">
        <v>29</v>
      </c>
      <c r="BO5" s="34">
        <v>30</v>
      </c>
      <c r="BP5" s="34">
        <v>31</v>
      </c>
      <c r="BQ5" s="35">
        <v>32</v>
      </c>
      <c r="BR5" s="36" t="s">
        <v>76</v>
      </c>
      <c r="BS5" s="39"/>
      <c r="BT5" s="38" t="s">
        <v>76</v>
      </c>
      <c r="BU5" s="40" t="s">
        <v>20</v>
      </c>
      <c r="BV5" s="38" t="s">
        <v>20</v>
      </c>
      <c r="BW5" s="33">
        <v>33</v>
      </c>
      <c r="BX5" s="34">
        <v>34</v>
      </c>
      <c r="BY5" s="34">
        <v>35</v>
      </c>
      <c r="BZ5" s="35">
        <v>36</v>
      </c>
      <c r="CA5" s="36" t="s">
        <v>76</v>
      </c>
      <c r="CB5" s="39"/>
      <c r="CC5" s="38" t="s">
        <v>76</v>
      </c>
      <c r="CD5" s="40" t="s">
        <v>20</v>
      </c>
      <c r="CE5" s="38" t="s">
        <v>20</v>
      </c>
      <c r="CF5" s="33">
        <v>37</v>
      </c>
      <c r="CG5" s="34">
        <v>38</v>
      </c>
      <c r="CH5" s="34">
        <v>39</v>
      </c>
      <c r="CI5" s="35">
        <v>40</v>
      </c>
      <c r="CJ5" s="36" t="s">
        <v>76</v>
      </c>
      <c r="CK5" s="39"/>
      <c r="CL5" s="38" t="s">
        <v>76</v>
      </c>
      <c r="CM5" s="40" t="s">
        <v>20</v>
      </c>
      <c r="CN5" s="38" t="s">
        <v>20</v>
      </c>
      <c r="CO5" s="33">
        <v>41</v>
      </c>
      <c r="CP5" s="34">
        <v>42</v>
      </c>
      <c r="CQ5" s="34">
        <v>43</v>
      </c>
      <c r="CR5" s="35">
        <v>44</v>
      </c>
      <c r="CS5" s="36" t="s">
        <v>76</v>
      </c>
      <c r="CT5" s="39"/>
      <c r="CU5" s="38" t="s">
        <v>76</v>
      </c>
      <c r="CV5" s="40" t="s">
        <v>20</v>
      </c>
      <c r="CW5" s="38" t="s">
        <v>20</v>
      </c>
      <c r="CX5" s="33">
        <v>45</v>
      </c>
      <c r="CY5" s="34">
        <v>46</v>
      </c>
      <c r="CZ5" s="34">
        <v>47</v>
      </c>
      <c r="DA5" s="35">
        <v>48</v>
      </c>
      <c r="DB5" s="36" t="s">
        <v>76</v>
      </c>
      <c r="DC5" s="39"/>
      <c r="DD5" s="38" t="s">
        <v>76</v>
      </c>
      <c r="DE5" s="40" t="s">
        <v>20</v>
      </c>
      <c r="DF5" s="38" t="s">
        <v>20</v>
      </c>
      <c r="DJ5" s="41" t="s">
        <v>21</v>
      </c>
      <c r="DN5" s="41" t="s">
        <v>22</v>
      </c>
      <c r="DR5" s="41" t="s">
        <v>23</v>
      </c>
      <c r="DV5" s="41" t="s">
        <v>24</v>
      </c>
      <c r="DZ5" s="41" t="s">
        <v>25</v>
      </c>
      <c r="ED5" s="41" t="s">
        <v>26</v>
      </c>
      <c r="EH5" s="41" t="s">
        <v>27</v>
      </c>
      <c r="EL5" s="41" t="s">
        <v>28</v>
      </c>
      <c r="EM5" s="41"/>
      <c r="EP5" s="41" t="s">
        <v>29</v>
      </c>
      <c r="ET5" s="41" t="s">
        <v>30</v>
      </c>
      <c r="EX5" s="41" t="s">
        <v>31</v>
      </c>
      <c r="FB5" s="41" t="s">
        <v>32</v>
      </c>
    </row>
    <row r="6" spans="1:160" ht="11.25">
      <c r="A6" s="42" t="s">
        <v>33</v>
      </c>
      <c r="B6" s="43">
        <v>2</v>
      </c>
      <c r="C6" s="73" t="s">
        <v>34</v>
      </c>
      <c r="D6" s="45">
        <f>IF(E6="","",SUM(DI6:FD6))</f>
        <v>45</v>
      </c>
      <c r="E6" s="46">
        <v>126</v>
      </c>
      <c r="F6" s="46">
        <v>129</v>
      </c>
      <c r="G6" s="46">
        <v>119</v>
      </c>
      <c r="H6" s="46">
        <v>139</v>
      </c>
      <c r="I6" s="47">
        <f aca="true" t="shared" si="0" ref="I6:I30">IF(D6="","",SUM(E6:H6))</f>
        <v>513</v>
      </c>
      <c r="J6" s="48">
        <f aca="true" t="shared" si="1" ref="J6:J30">IF(I6="",0,I6)</f>
        <v>513</v>
      </c>
      <c r="K6" s="49">
        <f aca="true" t="shared" si="2" ref="K6:K30">IF(I6="","",I6/SUM(DI6:DL6))</f>
        <v>128.25</v>
      </c>
      <c r="L6" s="50">
        <v>133</v>
      </c>
      <c r="M6" s="50">
        <v>125</v>
      </c>
      <c r="N6" s="50">
        <v>126</v>
      </c>
      <c r="O6" s="50">
        <v>127</v>
      </c>
      <c r="P6" s="51">
        <f aca="true" t="shared" si="3" ref="P6:P30">IF(L6="","",SUM(L6:O6))</f>
        <v>511</v>
      </c>
      <c r="Q6" s="52">
        <f aca="true" t="shared" si="4" ref="Q6:Q30">IF(P6="",0,P6)</f>
        <v>511</v>
      </c>
      <c r="R6" s="53">
        <f aca="true" t="shared" si="5" ref="R6:R30">IF(P6="","",P6/SUM(DM6:DP6))</f>
        <v>127.75</v>
      </c>
      <c r="S6" s="54">
        <f aca="true" t="shared" si="6" ref="S6:S30">IF(P6="","",(I6+P6))</f>
        <v>1024</v>
      </c>
      <c r="T6" s="168">
        <f aca="true" t="shared" si="7" ref="T6:T30">IF(S6="","",S6/SUM(DI6:DP6))</f>
        <v>128</v>
      </c>
      <c r="U6" s="50">
        <v>129</v>
      </c>
      <c r="V6" s="50">
        <v>129</v>
      </c>
      <c r="W6" s="50">
        <v>135</v>
      </c>
      <c r="X6" s="50">
        <v>127</v>
      </c>
      <c r="Y6" s="51">
        <f aca="true" t="shared" si="8" ref="Y6:Y30">IF(U6="","",SUM(U6:X6))</f>
        <v>520</v>
      </c>
      <c r="Z6" s="52">
        <f aca="true" t="shared" si="9" ref="Z6:Z30">IF(Y6="",0,Y6)</f>
        <v>520</v>
      </c>
      <c r="AA6" s="55">
        <f aca="true" t="shared" si="10" ref="AA6:AA30">IF(Y6="","",Y6/SUM(DQ6:DT6))</f>
        <v>130</v>
      </c>
      <c r="AB6" s="54">
        <f aca="true" t="shared" si="11" ref="AB6:AB30">IF(U6="","",(S6+Y6))</f>
        <v>1544</v>
      </c>
      <c r="AC6" s="49">
        <f aca="true" t="shared" si="12" ref="AC6:AC30">IF(U6="","",AB6/SUM(DI6:DT6))</f>
        <v>128.66666666666666</v>
      </c>
      <c r="AD6" s="50">
        <v>134</v>
      </c>
      <c r="AE6" s="50">
        <v>134</v>
      </c>
      <c r="AF6" s="50">
        <v>126</v>
      </c>
      <c r="AG6" s="50">
        <v>123</v>
      </c>
      <c r="AH6" s="51">
        <f aca="true" t="shared" si="13" ref="AH6:AH30">IF(AD6="","",SUM(AD6:AG6))</f>
        <v>517</v>
      </c>
      <c r="AI6" s="52">
        <f aca="true" t="shared" si="14" ref="AI6:AI30">IF(AH6="",0,AH6)</f>
        <v>517</v>
      </c>
      <c r="AJ6" s="55">
        <f aca="true" t="shared" si="15" ref="AJ6:AJ30">IF(AH6="","",AH6/SUM(DU6:DX6))</f>
        <v>129.25</v>
      </c>
      <c r="AK6" s="54">
        <f aca="true" t="shared" si="16" ref="AK6:AK30">IF(AD6="","",(AB6+AH6))</f>
        <v>2061</v>
      </c>
      <c r="AL6" s="49">
        <f aca="true" t="shared" si="17" ref="AL6:AL30">IF(AD6="","",AK6/SUM(DI6:DX6))</f>
        <v>128.8125</v>
      </c>
      <c r="AM6" s="50">
        <v>126</v>
      </c>
      <c r="AN6" s="50">
        <v>127</v>
      </c>
      <c r="AO6" s="50">
        <v>135</v>
      </c>
      <c r="AP6" s="50">
        <v>122</v>
      </c>
      <c r="AQ6" s="51">
        <f aca="true" t="shared" si="18" ref="AQ6:AQ30">IF(AM6="","",SUM(AM6:AP6))</f>
        <v>510</v>
      </c>
      <c r="AR6" s="52">
        <f aca="true" t="shared" si="19" ref="AR6:AR30">IF(AQ6="",0,AQ6)</f>
        <v>510</v>
      </c>
      <c r="AS6" s="55">
        <f>IF(AQ6="","",AQ6/SUM(DY6:EB6))</f>
        <v>127.5</v>
      </c>
      <c r="AT6" s="54">
        <f aca="true" t="shared" si="20" ref="AT6:AT30">IF(AM6="","",(AK6+AQ6))</f>
        <v>2571</v>
      </c>
      <c r="AU6" s="49">
        <f>IF(AM6="","",AT6/SUM(DI6:EB6))</f>
        <v>128.55</v>
      </c>
      <c r="AV6" s="50">
        <v>130</v>
      </c>
      <c r="AW6" s="50">
        <v>125</v>
      </c>
      <c r="AX6" s="50">
        <v>124</v>
      </c>
      <c r="AY6" s="50">
        <v>133</v>
      </c>
      <c r="AZ6" s="51">
        <f aca="true" t="shared" si="21" ref="AZ6:AZ30">IF(AV6="","",SUM(AV6:AY6))</f>
        <v>512</v>
      </c>
      <c r="BA6" s="52">
        <f aca="true" t="shared" si="22" ref="BA6:BA30">IF(AZ6="",0,AZ6)</f>
        <v>512</v>
      </c>
      <c r="BB6" s="55">
        <f>IF(AZ6="","",AZ6/SUM(EC6:EF6))</f>
        <v>128</v>
      </c>
      <c r="BC6" s="54">
        <f aca="true" t="shared" si="23" ref="BC6:BC30">IF(AV6="","",(AT6+AZ6))</f>
        <v>3083</v>
      </c>
      <c r="BD6" s="49">
        <f>IF(AV6="","",BC6/SUM(DI6:EF6))</f>
        <v>128.45833333333334</v>
      </c>
      <c r="BE6" s="50">
        <v>118</v>
      </c>
      <c r="BF6" s="50">
        <v>125</v>
      </c>
      <c r="BG6" s="50">
        <v>133</v>
      </c>
      <c r="BH6" s="50">
        <v>126</v>
      </c>
      <c r="BI6" s="51">
        <f aca="true" t="shared" si="24" ref="BI6:BI30">IF(BE6="","",SUM(BE6:BH6))</f>
        <v>502</v>
      </c>
      <c r="BJ6" s="52">
        <f aca="true" t="shared" si="25" ref="BJ6:BJ30">IF(BI6="",0,BI6)</f>
        <v>502</v>
      </c>
      <c r="BK6" s="55">
        <f>IF(BI6="","",BI6/SUM(EG6:EJ6))</f>
        <v>125.5</v>
      </c>
      <c r="BL6" s="54">
        <f aca="true" t="shared" si="26" ref="BL6:BL30">IF(BE6="","",(BC6+BI6))</f>
        <v>3585</v>
      </c>
      <c r="BM6" s="49">
        <f>IF(BE6="","",BL6/SUM(DI6:EJ6))</f>
        <v>128.03571428571428</v>
      </c>
      <c r="BN6" s="50">
        <v>135</v>
      </c>
      <c r="BO6" s="50">
        <v>131</v>
      </c>
      <c r="BP6" s="50">
        <v>126</v>
      </c>
      <c r="BQ6" s="50">
        <v>129</v>
      </c>
      <c r="BR6" s="51">
        <f aca="true" t="shared" si="27" ref="BR6:BR30">IF(BN6="","",SUM(BN6:BQ6))</f>
        <v>521</v>
      </c>
      <c r="BS6" s="52">
        <f aca="true" t="shared" si="28" ref="BS6:BS30">IF(BR6="",0,BR6)</f>
        <v>521</v>
      </c>
      <c r="BT6" s="55">
        <f>IF(BR6="","",BR6/SUM(EK6:EN6))</f>
        <v>130.25</v>
      </c>
      <c r="BU6" s="54">
        <f aca="true" t="shared" si="29" ref="BU6:BU30">IF(BN6="","",(BL6+BR6))</f>
        <v>4106</v>
      </c>
      <c r="BV6" s="49">
        <f>IF(BN6="","",BU6/SUM(DI6:EN6))</f>
        <v>128.3125</v>
      </c>
      <c r="BW6" s="50">
        <v>137</v>
      </c>
      <c r="BX6" s="50">
        <v>129</v>
      </c>
      <c r="BY6" s="50">
        <v>126</v>
      </c>
      <c r="BZ6" s="50">
        <v>130</v>
      </c>
      <c r="CA6" s="51">
        <f aca="true" t="shared" si="30" ref="CA6:CA30">IF(BW6="","",SUM(BW6:BZ6))</f>
        <v>522</v>
      </c>
      <c r="CB6" s="52">
        <f aca="true" t="shared" si="31" ref="CB6:CB30">IF(CA6="",0,CA6)</f>
        <v>522</v>
      </c>
      <c r="CC6" s="55">
        <f>IF(CA6="","",CA6/SUM(EO6:ER6))</f>
        <v>130.5</v>
      </c>
      <c r="CD6" s="54">
        <f aca="true" t="shared" si="32" ref="CD6:CD30">IF(BW6="","",(BU6+CA6))</f>
        <v>4628</v>
      </c>
      <c r="CE6" s="49">
        <f>IF(BW6="","",CD6/SUM(DI6:ER6))</f>
        <v>128.55555555555554</v>
      </c>
      <c r="CF6" s="50">
        <v>122</v>
      </c>
      <c r="CG6" s="50">
        <v>129</v>
      </c>
      <c r="CH6" s="50">
        <v>137</v>
      </c>
      <c r="CI6" s="50">
        <v>134</v>
      </c>
      <c r="CJ6" s="51">
        <f aca="true" t="shared" si="33" ref="CJ6:CJ30">IF(CF6="","",SUM(CF6:CI6))</f>
        <v>522</v>
      </c>
      <c r="CK6" s="52">
        <f aca="true" t="shared" si="34" ref="CK6:CK30">IF(CJ6="",0,CJ6)</f>
        <v>522</v>
      </c>
      <c r="CL6" s="55">
        <f>IF(CJ6="","",CJ6/SUM(ES6:EV6))</f>
        <v>130.5</v>
      </c>
      <c r="CM6" s="54">
        <f aca="true" t="shared" si="35" ref="CM6:CM30">IF(CF6="","",(CD6+CJ6))</f>
        <v>5150</v>
      </c>
      <c r="CN6" s="49">
        <f>IF(CF6="","",CM6/SUM(DI6:EV6))</f>
        <v>128.75</v>
      </c>
      <c r="CO6" s="50">
        <v>133</v>
      </c>
      <c r="CP6" s="50">
        <v>131</v>
      </c>
      <c r="CQ6" s="50">
        <v>133</v>
      </c>
      <c r="CR6" s="50">
        <v>117</v>
      </c>
      <c r="CS6" s="51">
        <f aca="true" t="shared" si="36" ref="CS6:CS30">IF(CO6="","",SUM(CO6:CR6))</f>
        <v>514</v>
      </c>
      <c r="CT6" s="52">
        <f aca="true" t="shared" si="37" ref="CT6:CT30">IF(CS6="",0,CS6)</f>
        <v>514</v>
      </c>
      <c r="CU6" s="55">
        <f>IF(CS6="","",CS6/SUM(EW6:EZ6))</f>
        <v>128.5</v>
      </c>
      <c r="CV6" s="54">
        <f aca="true" t="shared" si="38" ref="CV6:CV30">IF(CO6="","",(CM6+CS6))</f>
        <v>5664</v>
      </c>
      <c r="CW6" s="49">
        <f>IF(CO6="","",CV6/SUM(DI6:EZ6))</f>
        <v>128.72727272727272</v>
      </c>
      <c r="CX6" s="50">
        <v>114</v>
      </c>
      <c r="CY6" s="50"/>
      <c r="CZ6" s="50"/>
      <c r="DA6" s="50"/>
      <c r="DB6" s="51">
        <f aca="true" t="shared" si="39" ref="DB6:DB30">IF(CX6="","",SUM(CX6:DA6))</f>
        <v>114</v>
      </c>
      <c r="DC6" s="52">
        <f aca="true" t="shared" si="40" ref="DC6:DC30">IF(DB6="",0,DB6)</f>
        <v>114</v>
      </c>
      <c r="DD6" s="55">
        <f>IF(DB6="","",DB6/SUM(FA6:FD6))</f>
        <v>114</v>
      </c>
      <c r="DE6" s="54">
        <f aca="true" t="shared" si="41" ref="DE6:DE30">IF(CX6="","",(CV6+DB6))</f>
        <v>5778</v>
      </c>
      <c r="DF6" s="49">
        <f>IF(CX6="","",DE6/SUM(DI6:FD6))</f>
        <v>128.4</v>
      </c>
      <c r="DG6" s="10" t="str">
        <f aca="true" t="shared" si="42" ref="DG6:DG30">IF(A6="","z",A6)</f>
        <v>A</v>
      </c>
      <c r="DH6" s="11">
        <f>IF(E6&gt;0,(J6+Q6+Z6+AI6+AR6+BA6+BJ6+BS6+CB6+CK6+CT6+DC6)/SUM(DI6:FD6),0)</f>
        <v>128.4</v>
      </c>
      <c r="DI6" s="56">
        <f aca="true" t="shared" si="43" ref="DI6:DI30">IF(E6&gt;0,1,0)</f>
        <v>1</v>
      </c>
      <c r="DJ6" s="56">
        <f aca="true" t="shared" si="44" ref="DJ6:DJ30">IF(F6&gt;0,1,0)</f>
        <v>1</v>
      </c>
      <c r="DK6" s="56">
        <f aca="true" t="shared" si="45" ref="DK6:DK30">IF(G6&gt;0,1,0)</f>
        <v>1</v>
      </c>
      <c r="DL6" s="56">
        <f aca="true" t="shared" si="46" ref="DL6:DL30">IF(H6&gt;0,1,0)</f>
        <v>1</v>
      </c>
      <c r="DM6" s="11">
        <f aca="true" t="shared" si="47" ref="DM6:DM30">IF(L6&gt;0,1,0)</f>
        <v>1</v>
      </c>
      <c r="DN6" s="11">
        <f aca="true" t="shared" si="48" ref="DN6:DN30">IF(M6&gt;0,1,0)</f>
        <v>1</v>
      </c>
      <c r="DO6" s="11">
        <f aca="true" t="shared" si="49" ref="DO6:DO30">IF(N6&gt;0,1,0)</f>
        <v>1</v>
      </c>
      <c r="DP6" s="11">
        <f aca="true" t="shared" si="50" ref="DP6:DP30">IF(O6&gt;0,1,0)</f>
        <v>1</v>
      </c>
      <c r="DQ6" s="56">
        <f aca="true" t="shared" si="51" ref="DQ6:DQ30">IF(U6&gt;0,1,0)</f>
        <v>1</v>
      </c>
      <c r="DR6" s="56">
        <f aca="true" t="shared" si="52" ref="DR6:DR30">IF(V6&gt;0,1,0)</f>
        <v>1</v>
      </c>
      <c r="DS6" s="56">
        <f aca="true" t="shared" si="53" ref="DS6:DS30">IF(W6&gt;0,1,0)</f>
        <v>1</v>
      </c>
      <c r="DT6" s="56">
        <f aca="true" t="shared" si="54" ref="DT6:DT30">IF(X6&gt;0,1,0)</f>
        <v>1</v>
      </c>
      <c r="DU6" s="11">
        <f aca="true" t="shared" si="55" ref="DU6:DU30">IF(AD6&gt;0,1,0)</f>
        <v>1</v>
      </c>
      <c r="DV6" s="11">
        <f aca="true" t="shared" si="56" ref="DV6:DV30">IF(AE6&gt;0,1,0)</f>
        <v>1</v>
      </c>
      <c r="DW6" s="11">
        <f aca="true" t="shared" si="57" ref="DW6:DW30">IF(AF6&gt;0,1,0)</f>
        <v>1</v>
      </c>
      <c r="DX6" s="11">
        <f aca="true" t="shared" si="58" ref="DX6:DX30">IF(AG6&gt;0,1,0)</f>
        <v>1</v>
      </c>
      <c r="DY6" s="56">
        <f aca="true" t="shared" si="59" ref="DY6:DY30">IF(AM6&gt;0,1,0)</f>
        <v>1</v>
      </c>
      <c r="DZ6" s="56">
        <f aca="true" t="shared" si="60" ref="DZ6:DZ30">IF(AN6&gt;0,1,0)</f>
        <v>1</v>
      </c>
      <c r="EA6" s="56">
        <f aca="true" t="shared" si="61" ref="EA6:EA30">IF(AO6&gt;0,1,0)</f>
        <v>1</v>
      </c>
      <c r="EB6" s="56">
        <f aca="true" t="shared" si="62" ref="EB6:EB30">IF(AP6&gt;0,1,0)</f>
        <v>1</v>
      </c>
      <c r="EC6" s="11">
        <f aca="true" t="shared" si="63" ref="EC6:EC30">IF(AV6&gt;0,1,0)</f>
        <v>1</v>
      </c>
      <c r="ED6" s="11">
        <f aca="true" t="shared" si="64" ref="ED6:ED30">IF(AW6&gt;0,1,0)</f>
        <v>1</v>
      </c>
      <c r="EE6" s="11">
        <f aca="true" t="shared" si="65" ref="EE6:EE30">IF(AX6&gt;0,1,0)</f>
        <v>1</v>
      </c>
      <c r="EF6" s="11">
        <f aca="true" t="shared" si="66" ref="EF6:EF30">IF(AY6&gt;0,1,0)</f>
        <v>1</v>
      </c>
      <c r="EG6" s="56">
        <f aca="true" t="shared" si="67" ref="EG6:EG30">IF(BE6&gt;0,1,0)</f>
        <v>1</v>
      </c>
      <c r="EH6" s="56">
        <f aca="true" t="shared" si="68" ref="EH6:EH30">IF(BF6&gt;0,1,0)</f>
        <v>1</v>
      </c>
      <c r="EI6" s="56">
        <f aca="true" t="shared" si="69" ref="EI6:EI30">IF(BG6&gt;0,1,0)</f>
        <v>1</v>
      </c>
      <c r="EJ6" s="56">
        <f aca="true" t="shared" si="70" ref="EJ6:EJ30">IF(BH6&gt;0,1,0)</f>
        <v>1</v>
      </c>
      <c r="EK6" s="11">
        <f aca="true" t="shared" si="71" ref="EK6:EK30">IF(BN6&gt;0,1,0)</f>
        <v>1</v>
      </c>
      <c r="EL6" s="11">
        <f aca="true" t="shared" si="72" ref="EL6:EL30">IF(BO6&gt;0,1,0)</f>
        <v>1</v>
      </c>
      <c r="EM6" s="11">
        <f aca="true" t="shared" si="73" ref="EM6:EM30">IF(BP6&gt;0,1,0)</f>
        <v>1</v>
      </c>
      <c r="EN6" s="11">
        <f aca="true" t="shared" si="74" ref="EN6:EN30">IF(BQ6&gt;0,1,0)</f>
        <v>1</v>
      </c>
      <c r="EO6" s="56">
        <f aca="true" t="shared" si="75" ref="EO6:EO30">IF(BW6&gt;0,1,0)</f>
        <v>1</v>
      </c>
      <c r="EP6" s="56">
        <f aca="true" t="shared" si="76" ref="EP6:EP30">IF(BX6&gt;0,1,0)</f>
        <v>1</v>
      </c>
      <c r="EQ6" s="56">
        <f aca="true" t="shared" si="77" ref="EQ6:EQ30">IF(BY6&gt;0,1,0)</f>
        <v>1</v>
      </c>
      <c r="ER6" s="56">
        <f aca="true" t="shared" si="78" ref="ER6:ER30">IF(BZ6&gt;0,1,0)</f>
        <v>1</v>
      </c>
      <c r="ES6" s="11">
        <f aca="true" t="shared" si="79" ref="ES6:ES30">IF(CF6&gt;0,1,0)</f>
        <v>1</v>
      </c>
      <c r="ET6" s="11">
        <f aca="true" t="shared" si="80" ref="ET6:ET30">IF(CG6&gt;0,1,0)</f>
        <v>1</v>
      </c>
      <c r="EU6" s="11">
        <f aca="true" t="shared" si="81" ref="EU6:EU30">IF(CH6&gt;0,1,0)</f>
        <v>1</v>
      </c>
      <c r="EV6" s="11">
        <f aca="true" t="shared" si="82" ref="EV6:EV30">IF(CI6&gt;0,1,0)</f>
        <v>1</v>
      </c>
      <c r="EW6" s="56">
        <f aca="true" t="shared" si="83" ref="EW6:EW30">IF(CO6&gt;0,1,0)</f>
        <v>1</v>
      </c>
      <c r="EX6" s="56">
        <f aca="true" t="shared" si="84" ref="EX6:EX30">IF(CP6&gt;0,1,0)</f>
        <v>1</v>
      </c>
      <c r="EY6" s="56">
        <f aca="true" t="shared" si="85" ref="EY6:EY30">IF(CQ6&gt;0,1,0)</f>
        <v>1</v>
      </c>
      <c r="EZ6" s="56">
        <f aca="true" t="shared" si="86" ref="EZ6:EZ30">IF(CR6&gt;0,1,0)</f>
        <v>1</v>
      </c>
      <c r="FA6" s="11">
        <f aca="true" t="shared" si="87" ref="FA6:FA30">IF(CX6&gt;0,1,0)</f>
        <v>1</v>
      </c>
      <c r="FB6" s="11">
        <f aca="true" t="shared" si="88" ref="FB6:FB30">IF(CY6&gt;0,1,0)</f>
        <v>0</v>
      </c>
      <c r="FC6" s="11">
        <f aca="true" t="shared" si="89" ref="FC6:FC30">IF(CZ6&gt;0,1,0)</f>
        <v>0</v>
      </c>
      <c r="FD6" s="11">
        <f aca="true" t="shared" si="90" ref="FD6:FD30">IF(DA6&gt;0,1,0)</f>
        <v>0</v>
      </c>
    </row>
    <row r="7" spans="1:160" ht="11.25">
      <c r="A7" s="57" t="s">
        <v>33</v>
      </c>
      <c r="B7" s="43">
        <v>4</v>
      </c>
      <c r="C7" s="73" t="s">
        <v>91</v>
      </c>
      <c r="D7" s="45">
        <f>IF(E7="","",SUM(DI7:FD7))</f>
        <v>21</v>
      </c>
      <c r="E7" s="46">
        <v>141</v>
      </c>
      <c r="F7" s="46">
        <v>143</v>
      </c>
      <c r="G7" s="46">
        <v>145</v>
      </c>
      <c r="H7" s="46">
        <v>140</v>
      </c>
      <c r="I7" s="47">
        <f t="shared" si="0"/>
        <v>569</v>
      </c>
      <c r="J7" s="48">
        <f t="shared" si="1"/>
        <v>569</v>
      </c>
      <c r="K7" s="49">
        <f t="shared" si="2"/>
        <v>142.25</v>
      </c>
      <c r="L7" s="50">
        <v>139</v>
      </c>
      <c r="M7" s="50">
        <v>141</v>
      </c>
      <c r="N7" s="50">
        <v>145</v>
      </c>
      <c r="O7" s="50">
        <v>141</v>
      </c>
      <c r="P7" s="51">
        <f t="shared" si="3"/>
        <v>566</v>
      </c>
      <c r="Q7" s="52">
        <f t="shared" si="4"/>
        <v>566</v>
      </c>
      <c r="R7" s="53">
        <f t="shared" si="5"/>
        <v>141.5</v>
      </c>
      <c r="S7" s="54">
        <f t="shared" si="6"/>
        <v>1135</v>
      </c>
      <c r="T7" s="168">
        <f t="shared" si="7"/>
        <v>141.875</v>
      </c>
      <c r="U7" s="50">
        <v>143</v>
      </c>
      <c r="V7" s="50">
        <v>136</v>
      </c>
      <c r="W7" s="50">
        <v>142</v>
      </c>
      <c r="X7" s="50">
        <v>144</v>
      </c>
      <c r="Y7" s="51">
        <f t="shared" si="8"/>
        <v>565</v>
      </c>
      <c r="Z7" s="52">
        <f t="shared" si="9"/>
        <v>565</v>
      </c>
      <c r="AA7" s="55">
        <f t="shared" si="10"/>
        <v>141.25</v>
      </c>
      <c r="AB7" s="54">
        <f t="shared" si="11"/>
        <v>1700</v>
      </c>
      <c r="AC7" s="49">
        <f t="shared" si="12"/>
        <v>141.66666666666666</v>
      </c>
      <c r="AD7" s="50">
        <v>137</v>
      </c>
      <c r="AE7" s="50">
        <v>144</v>
      </c>
      <c r="AF7" s="50">
        <v>147</v>
      </c>
      <c r="AG7" s="50">
        <v>148</v>
      </c>
      <c r="AH7" s="51">
        <f t="shared" si="13"/>
        <v>576</v>
      </c>
      <c r="AI7" s="52">
        <f t="shared" si="14"/>
        <v>576</v>
      </c>
      <c r="AJ7" s="55">
        <f t="shared" si="15"/>
        <v>144</v>
      </c>
      <c r="AK7" s="54">
        <f t="shared" si="16"/>
        <v>2276</v>
      </c>
      <c r="AL7" s="49">
        <f t="shared" si="17"/>
        <v>142.25</v>
      </c>
      <c r="AM7" s="50">
        <v>141</v>
      </c>
      <c r="AN7" s="50">
        <v>142</v>
      </c>
      <c r="AO7" s="50">
        <v>143</v>
      </c>
      <c r="AP7" s="50">
        <v>143</v>
      </c>
      <c r="AQ7" s="51">
        <f t="shared" si="18"/>
        <v>569</v>
      </c>
      <c r="AR7" s="52">
        <f t="shared" si="19"/>
        <v>569</v>
      </c>
      <c r="AS7" s="55">
        <f>IF(AQ7="","",AQ7/SUM(DY7:EB7))</f>
        <v>142.25</v>
      </c>
      <c r="AT7" s="54">
        <f t="shared" si="20"/>
        <v>2845</v>
      </c>
      <c r="AU7" s="49">
        <f>IF(AM7="","",AT7/SUM(DI7:EB7))</f>
        <v>142.25</v>
      </c>
      <c r="AV7" s="50">
        <v>140</v>
      </c>
      <c r="AW7" s="50"/>
      <c r="AX7" s="50"/>
      <c r="AY7" s="50"/>
      <c r="AZ7" s="51">
        <f t="shared" si="21"/>
        <v>140</v>
      </c>
      <c r="BA7" s="52">
        <f t="shared" si="22"/>
        <v>140</v>
      </c>
      <c r="BB7" s="55">
        <f>IF(AZ7="","",AZ7/SUM(EC7:EF7))</f>
        <v>140</v>
      </c>
      <c r="BC7" s="54">
        <f t="shared" si="23"/>
        <v>2985</v>
      </c>
      <c r="BD7" s="49">
        <f>IF(AV7="","",BC7/SUM(DI7:EF7))</f>
        <v>142.14285714285714</v>
      </c>
      <c r="BE7" s="50"/>
      <c r="BF7" s="50"/>
      <c r="BG7" s="50"/>
      <c r="BH7" s="50"/>
      <c r="BI7" s="51">
        <f t="shared" si="24"/>
      </c>
      <c r="BJ7" s="52">
        <f t="shared" si="25"/>
        <v>0</v>
      </c>
      <c r="BK7" s="55">
        <f>IF(BI7="","",BI7/SUM(EG7:EJ7))</f>
      </c>
      <c r="BL7" s="54">
        <f t="shared" si="26"/>
      </c>
      <c r="BM7" s="49">
        <f>IF(BE7="","",BL7/SUM(DI7:EJ7))</f>
      </c>
      <c r="BN7" s="50"/>
      <c r="BO7" s="50"/>
      <c r="BP7" s="50"/>
      <c r="BQ7" s="50"/>
      <c r="BR7" s="51">
        <f t="shared" si="27"/>
      </c>
      <c r="BS7" s="52">
        <f t="shared" si="28"/>
        <v>0</v>
      </c>
      <c r="BT7" s="55">
        <f>IF(BR7="","",BR7/SUM(EK7:EN7))</f>
      </c>
      <c r="BU7" s="54">
        <f t="shared" si="29"/>
      </c>
      <c r="BV7" s="49">
        <f>IF(BN7="","",BU7/SUM(DI7:EN7))</f>
      </c>
      <c r="BW7" s="50"/>
      <c r="BX7" s="50"/>
      <c r="BY7" s="50"/>
      <c r="BZ7" s="50"/>
      <c r="CA7" s="51">
        <f t="shared" si="30"/>
      </c>
      <c r="CB7" s="52">
        <f t="shared" si="31"/>
        <v>0</v>
      </c>
      <c r="CC7" s="55">
        <f>IF(CA7="","",CA7/SUM(EO7:ER7))</f>
      </c>
      <c r="CD7" s="54">
        <f t="shared" si="32"/>
      </c>
      <c r="CE7" s="49">
        <f>IF(BW7="","",CD7/SUM(DI7:ER7))</f>
      </c>
      <c r="CF7" s="50"/>
      <c r="CG7" s="50"/>
      <c r="CH7" s="50"/>
      <c r="CI7" s="50"/>
      <c r="CJ7" s="51">
        <f t="shared" si="33"/>
      </c>
      <c r="CK7" s="52">
        <f t="shared" si="34"/>
        <v>0</v>
      </c>
      <c r="CL7" s="55">
        <f>IF(CJ7="","",CJ7/SUM(ES7:EV7))</f>
      </c>
      <c r="CM7" s="54">
        <f t="shared" si="35"/>
      </c>
      <c r="CN7" s="49">
        <f>IF(CF7="","",CM7/SUM(DI7:EV7))</f>
      </c>
      <c r="CO7" s="50"/>
      <c r="CP7" s="50"/>
      <c r="CQ7" s="50"/>
      <c r="CR7" s="50"/>
      <c r="CS7" s="51">
        <f t="shared" si="36"/>
      </c>
      <c r="CT7" s="52">
        <f t="shared" si="37"/>
        <v>0</v>
      </c>
      <c r="CU7" s="55">
        <f>IF(CS7="","",CS7/SUM(EW7:EZ7))</f>
      </c>
      <c r="CV7" s="54">
        <f t="shared" si="38"/>
      </c>
      <c r="CW7" s="49">
        <f>IF(CO7="","",CV7/SUM(DI7:EZ7))</f>
      </c>
      <c r="CX7" s="50"/>
      <c r="CY7" s="50"/>
      <c r="CZ7" s="50"/>
      <c r="DA7" s="50"/>
      <c r="DB7" s="51">
        <f t="shared" si="39"/>
      </c>
      <c r="DC7" s="52">
        <f t="shared" si="40"/>
        <v>0</v>
      </c>
      <c r="DD7" s="55">
        <f>IF(DB7="","",DB7/SUM(FA7:FD7))</f>
      </c>
      <c r="DE7" s="54">
        <f t="shared" si="41"/>
      </c>
      <c r="DF7" s="49">
        <f>IF(CX7="","",DE7/SUM(DI7:FD7))</f>
      </c>
      <c r="DG7" s="10" t="str">
        <f t="shared" si="42"/>
        <v>A</v>
      </c>
      <c r="DH7" s="11">
        <f>IF(E7&gt;0,(J7+Q7+Z7+AI7+AR7+BA7+BJ7+BS7+CB7+CK7+CT7+DC7)/SUM(DI7:FD7),0)</f>
        <v>142.14285714285714</v>
      </c>
      <c r="DI7" s="56">
        <f t="shared" si="43"/>
        <v>1</v>
      </c>
      <c r="DJ7" s="56">
        <f t="shared" si="44"/>
        <v>1</v>
      </c>
      <c r="DK7" s="56">
        <f t="shared" si="45"/>
        <v>1</v>
      </c>
      <c r="DL7" s="56">
        <f t="shared" si="46"/>
        <v>1</v>
      </c>
      <c r="DM7" s="11">
        <f t="shared" si="47"/>
        <v>1</v>
      </c>
      <c r="DN7" s="11">
        <f t="shared" si="48"/>
        <v>1</v>
      </c>
      <c r="DO7" s="11">
        <f t="shared" si="49"/>
        <v>1</v>
      </c>
      <c r="DP7" s="11">
        <f t="shared" si="50"/>
        <v>1</v>
      </c>
      <c r="DQ7" s="56">
        <f t="shared" si="51"/>
        <v>1</v>
      </c>
      <c r="DR7" s="56">
        <f t="shared" si="52"/>
        <v>1</v>
      </c>
      <c r="DS7" s="56">
        <f t="shared" si="53"/>
        <v>1</v>
      </c>
      <c r="DT7" s="56">
        <f t="shared" si="54"/>
        <v>1</v>
      </c>
      <c r="DU7" s="11">
        <f t="shared" si="55"/>
        <v>1</v>
      </c>
      <c r="DV7" s="11">
        <f t="shared" si="56"/>
        <v>1</v>
      </c>
      <c r="DW7" s="11">
        <f t="shared" si="57"/>
        <v>1</v>
      </c>
      <c r="DX7" s="11">
        <f t="shared" si="58"/>
        <v>1</v>
      </c>
      <c r="DY7" s="56">
        <f t="shared" si="59"/>
        <v>1</v>
      </c>
      <c r="DZ7" s="56">
        <f t="shared" si="60"/>
        <v>1</v>
      </c>
      <c r="EA7" s="56">
        <f t="shared" si="61"/>
        <v>1</v>
      </c>
      <c r="EB7" s="56">
        <f t="shared" si="62"/>
        <v>1</v>
      </c>
      <c r="EC7" s="11">
        <f t="shared" si="63"/>
        <v>1</v>
      </c>
      <c r="ED7" s="11">
        <f t="shared" si="64"/>
        <v>0</v>
      </c>
      <c r="EE7" s="11">
        <f t="shared" si="65"/>
        <v>0</v>
      </c>
      <c r="EF7" s="11">
        <f t="shared" si="66"/>
        <v>0</v>
      </c>
      <c r="EG7" s="56">
        <f t="shared" si="67"/>
        <v>0</v>
      </c>
      <c r="EH7" s="56">
        <f t="shared" si="68"/>
        <v>0</v>
      </c>
      <c r="EI7" s="56">
        <f t="shared" si="69"/>
        <v>0</v>
      </c>
      <c r="EJ7" s="56">
        <f t="shared" si="70"/>
        <v>0</v>
      </c>
      <c r="EK7" s="11">
        <f t="shared" si="71"/>
        <v>0</v>
      </c>
      <c r="EL7" s="11">
        <f t="shared" si="72"/>
        <v>0</v>
      </c>
      <c r="EM7" s="11">
        <f t="shared" si="73"/>
        <v>0</v>
      </c>
      <c r="EN7" s="11">
        <f t="shared" si="74"/>
        <v>0</v>
      </c>
      <c r="EO7" s="56">
        <f t="shared" si="75"/>
        <v>0</v>
      </c>
      <c r="EP7" s="56">
        <f t="shared" si="76"/>
        <v>0</v>
      </c>
      <c r="EQ7" s="56">
        <f t="shared" si="77"/>
        <v>0</v>
      </c>
      <c r="ER7" s="56">
        <f t="shared" si="78"/>
        <v>0</v>
      </c>
      <c r="ES7" s="11">
        <f t="shared" si="79"/>
        <v>0</v>
      </c>
      <c r="ET7" s="11">
        <f t="shared" si="80"/>
        <v>0</v>
      </c>
      <c r="EU7" s="11">
        <f t="shared" si="81"/>
        <v>0</v>
      </c>
      <c r="EV7" s="11">
        <f t="shared" si="82"/>
        <v>0</v>
      </c>
      <c r="EW7" s="56">
        <f t="shared" si="83"/>
        <v>0</v>
      </c>
      <c r="EX7" s="56">
        <f t="shared" si="84"/>
        <v>0</v>
      </c>
      <c r="EY7" s="56">
        <f t="shared" si="85"/>
        <v>0</v>
      </c>
      <c r="EZ7" s="56">
        <f t="shared" si="86"/>
        <v>0</v>
      </c>
      <c r="FA7" s="11">
        <f t="shared" si="87"/>
        <v>0</v>
      </c>
      <c r="FB7" s="11">
        <f t="shared" si="88"/>
        <v>0</v>
      </c>
      <c r="FC7" s="11">
        <f t="shared" si="89"/>
        <v>0</v>
      </c>
      <c r="FD7" s="11">
        <f t="shared" si="90"/>
        <v>0</v>
      </c>
    </row>
    <row r="8" spans="1:160" ht="11.25">
      <c r="A8" s="57" t="s">
        <v>33</v>
      </c>
      <c r="B8" s="43">
        <v>13</v>
      </c>
      <c r="C8" s="73" t="s">
        <v>36</v>
      </c>
      <c r="D8" s="45">
        <f>IF(E8="","",SUM(DI8:FD8))</f>
        <v>3</v>
      </c>
      <c r="E8" s="46">
        <v>138</v>
      </c>
      <c r="F8" s="46">
        <v>136</v>
      </c>
      <c r="G8" s="46">
        <v>127</v>
      </c>
      <c r="H8" s="46"/>
      <c r="I8" s="47">
        <f t="shared" si="0"/>
        <v>401</v>
      </c>
      <c r="J8" s="48">
        <f t="shared" si="1"/>
        <v>401</v>
      </c>
      <c r="K8" s="49">
        <f t="shared" si="2"/>
        <v>133.66666666666666</v>
      </c>
      <c r="L8" s="50"/>
      <c r="M8" s="50"/>
      <c r="N8" s="50"/>
      <c r="O8" s="50"/>
      <c r="P8" s="51">
        <f t="shared" si="3"/>
      </c>
      <c r="Q8" s="52">
        <f t="shared" si="4"/>
        <v>0</v>
      </c>
      <c r="R8" s="53">
        <f t="shared" si="5"/>
      </c>
      <c r="S8" s="54">
        <f t="shared" si="6"/>
      </c>
      <c r="T8" s="49">
        <f t="shared" si="7"/>
      </c>
      <c r="U8" s="50"/>
      <c r="V8" s="50"/>
      <c r="W8" s="50"/>
      <c r="X8" s="50"/>
      <c r="Y8" s="51">
        <f t="shared" si="8"/>
      </c>
      <c r="Z8" s="52">
        <f t="shared" si="9"/>
        <v>0</v>
      </c>
      <c r="AA8" s="55">
        <f t="shared" si="10"/>
      </c>
      <c r="AB8" s="54">
        <f t="shared" si="11"/>
      </c>
      <c r="AC8" s="49">
        <f t="shared" si="12"/>
      </c>
      <c r="AD8" s="50"/>
      <c r="AE8" s="50"/>
      <c r="AF8" s="50"/>
      <c r="AG8" s="50"/>
      <c r="AH8" s="51">
        <f t="shared" si="13"/>
      </c>
      <c r="AI8" s="52">
        <f t="shared" si="14"/>
        <v>0</v>
      </c>
      <c r="AJ8" s="55">
        <f t="shared" si="15"/>
      </c>
      <c r="AK8" s="54">
        <f t="shared" si="16"/>
      </c>
      <c r="AL8" s="49">
        <f t="shared" si="17"/>
      </c>
      <c r="AM8" s="50"/>
      <c r="AN8" s="50"/>
      <c r="AO8" s="50"/>
      <c r="AP8" s="50"/>
      <c r="AQ8" s="51">
        <f t="shared" si="18"/>
      </c>
      <c r="AR8" s="52">
        <f t="shared" si="19"/>
        <v>0</v>
      </c>
      <c r="AS8" s="55">
        <f>IF(AQ8="","",AQ8/SUM(DY8:EB8))</f>
      </c>
      <c r="AT8" s="54">
        <f t="shared" si="20"/>
      </c>
      <c r="AU8" s="49">
        <f>IF(AM8="","",AT8/SUM(DI8:EB8))</f>
      </c>
      <c r="AV8" s="50"/>
      <c r="AW8" s="50"/>
      <c r="AX8" s="50"/>
      <c r="AY8" s="50"/>
      <c r="AZ8" s="51">
        <f t="shared" si="21"/>
      </c>
      <c r="BA8" s="52">
        <f t="shared" si="22"/>
        <v>0</v>
      </c>
      <c r="BB8" s="55">
        <f>IF(AZ8="","",AZ8/SUM(EC8:EF8))</f>
      </c>
      <c r="BC8" s="54">
        <f t="shared" si="23"/>
      </c>
      <c r="BD8" s="49">
        <f>IF(AV8="","",BC8/SUM(DI8:EF8))</f>
      </c>
      <c r="BE8" s="50"/>
      <c r="BF8" s="50"/>
      <c r="BG8" s="50"/>
      <c r="BH8" s="50"/>
      <c r="BI8" s="51">
        <f t="shared" si="24"/>
      </c>
      <c r="BJ8" s="52">
        <f t="shared" si="25"/>
        <v>0</v>
      </c>
      <c r="BK8" s="55">
        <f>IF(BI8="","",BI8/SUM(EG8:EJ8))</f>
      </c>
      <c r="BL8" s="54">
        <f t="shared" si="26"/>
      </c>
      <c r="BM8" s="49">
        <f>IF(BE8="","",BL8/SUM(DI8:EJ8))</f>
      </c>
      <c r="BN8" s="50"/>
      <c r="BO8" s="50"/>
      <c r="BP8" s="50"/>
      <c r="BQ8" s="50"/>
      <c r="BR8" s="51">
        <f t="shared" si="27"/>
      </c>
      <c r="BS8" s="52">
        <f t="shared" si="28"/>
        <v>0</v>
      </c>
      <c r="BT8" s="55">
        <f>IF(BR8="","",BR8/SUM(EK8:EN8))</f>
      </c>
      <c r="BU8" s="54">
        <f t="shared" si="29"/>
      </c>
      <c r="BV8" s="49">
        <f>IF(BN8="","",BU8/SUM(DI8:EN8))</f>
      </c>
      <c r="BW8" s="50"/>
      <c r="BX8" s="50"/>
      <c r="BY8" s="50"/>
      <c r="BZ8" s="50"/>
      <c r="CA8" s="51">
        <f t="shared" si="30"/>
      </c>
      <c r="CB8" s="52">
        <f t="shared" si="31"/>
        <v>0</v>
      </c>
      <c r="CC8" s="55">
        <f>IF(CA8="","",CA8/SUM(EO8:ER8))</f>
      </c>
      <c r="CD8" s="54">
        <f t="shared" si="32"/>
      </c>
      <c r="CE8" s="49">
        <f>IF(BW8="","",CD8/SUM(DI8:ER8))</f>
      </c>
      <c r="CF8" s="50"/>
      <c r="CG8" s="50"/>
      <c r="CH8" s="50"/>
      <c r="CI8" s="50"/>
      <c r="CJ8" s="51">
        <f t="shared" si="33"/>
      </c>
      <c r="CK8" s="52">
        <f t="shared" si="34"/>
        <v>0</v>
      </c>
      <c r="CL8" s="55">
        <f>IF(CJ8="","",CJ8/SUM(ES8:EV8))</f>
      </c>
      <c r="CM8" s="54">
        <f t="shared" si="35"/>
      </c>
      <c r="CN8" s="49">
        <f>IF(CF8="","",CM8/SUM(DI8:EV8))</f>
      </c>
      <c r="CO8" s="50"/>
      <c r="CP8" s="50"/>
      <c r="CQ8" s="50"/>
      <c r="CR8" s="50"/>
      <c r="CS8" s="51">
        <f t="shared" si="36"/>
      </c>
      <c r="CT8" s="52">
        <f t="shared" si="37"/>
        <v>0</v>
      </c>
      <c r="CU8" s="55">
        <f>IF(CS8="","",CS8/SUM(EW8:EZ8))</f>
      </c>
      <c r="CV8" s="54">
        <f t="shared" si="38"/>
      </c>
      <c r="CW8" s="49">
        <f>IF(CO8="","",CV8/SUM(DI8:EZ8))</f>
      </c>
      <c r="CX8" s="50"/>
      <c r="CY8" s="50"/>
      <c r="CZ8" s="50"/>
      <c r="DA8" s="50"/>
      <c r="DB8" s="51">
        <f t="shared" si="39"/>
      </c>
      <c r="DC8" s="52">
        <f t="shared" si="40"/>
        <v>0</v>
      </c>
      <c r="DD8" s="55">
        <f>IF(DB8="","",DB8/SUM(FA8:FD8))</f>
      </c>
      <c r="DE8" s="54">
        <f t="shared" si="41"/>
      </c>
      <c r="DF8" s="49">
        <f>IF(CX8="","",DE8/SUM(DI8:FD8))</f>
      </c>
      <c r="DG8" s="10" t="str">
        <f t="shared" si="42"/>
        <v>A</v>
      </c>
      <c r="DH8" s="11">
        <f>IF(E8&gt;0,(J8+Q8+Z8+AI8+AR8+BA8+BJ8+BS8+CB8+CK8+CT8+DC8)/SUM(DI8:FD8),0)</f>
        <v>133.66666666666666</v>
      </c>
      <c r="DI8" s="56">
        <f t="shared" si="43"/>
        <v>1</v>
      </c>
      <c r="DJ8" s="56">
        <f t="shared" si="44"/>
        <v>1</v>
      </c>
      <c r="DK8" s="56">
        <f t="shared" si="45"/>
        <v>1</v>
      </c>
      <c r="DL8" s="56">
        <f t="shared" si="46"/>
        <v>0</v>
      </c>
      <c r="DM8" s="11">
        <f t="shared" si="47"/>
        <v>0</v>
      </c>
      <c r="DN8" s="11">
        <f t="shared" si="48"/>
        <v>0</v>
      </c>
      <c r="DO8" s="11">
        <f t="shared" si="49"/>
        <v>0</v>
      </c>
      <c r="DP8" s="11">
        <f t="shared" si="50"/>
        <v>0</v>
      </c>
      <c r="DQ8" s="56">
        <f t="shared" si="51"/>
        <v>0</v>
      </c>
      <c r="DR8" s="56">
        <f t="shared" si="52"/>
        <v>0</v>
      </c>
      <c r="DS8" s="56">
        <f t="shared" si="53"/>
        <v>0</v>
      </c>
      <c r="DT8" s="56">
        <f t="shared" si="54"/>
        <v>0</v>
      </c>
      <c r="DU8" s="11">
        <f t="shared" si="55"/>
        <v>0</v>
      </c>
      <c r="DV8" s="11">
        <f t="shared" si="56"/>
        <v>0</v>
      </c>
      <c r="DW8" s="11">
        <f t="shared" si="57"/>
        <v>0</v>
      </c>
      <c r="DX8" s="11">
        <f t="shared" si="58"/>
        <v>0</v>
      </c>
      <c r="DY8" s="56">
        <f t="shared" si="59"/>
        <v>0</v>
      </c>
      <c r="DZ8" s="56">
        <f t="shared" si="60"/>
        <v>0</v>
      </c>
      <c r="EA8" s="56">
        <f t="shared" si="61"/>
        <v>0</v>
      </c>
      <c r="EB8" s="56">
        <f t="shared" si="62"/>
        <v>0</v>
      </c>
      <c r="EC8" s="11">
        <f t="shared" si="63"/>
        <v>0</v>
      </c>
      <c r="ED8" s="11">
        <f t="shared" si="64"/>
        <v>0</v>
      </c>
      <c r="EE8" s="11">
        <f t="shared" si="65"/>
        <v>0</v>
      </c>
      <c r="EF8" s="11">
        <f t="shared" si="66"/>
        <v>0</v>
      </c>
      <c r="EG8" s="56">
        <f t="shared" si="67"/>
        <v>0</v>
      </c>
      <c r="EH8" s="56">
        <f t="shared" si="68"/>
        <v>0</v>
      </c>
      <c r="EI8" s="56">
        <f t="shared" si="69"/>
        <v>0</v>
      </c>
      <c r="EJ8" s="56">
        <f t="shared" si="70"/>
        <v>0</v>
      </c>
      <c r="EK8" s="11">
        <f t="shared" si="71"/>
        <v>0</v>
      </c>
      <c r="EL8" s="11">
        <f t="shared" si="72"/>
        <v>0</v>
      </c>
      <c r="EM8" s="11">
        <f t="shared" si="73"/>
        <v>0</v>
      </c>
      <c r="EN8" s="11">
        <f t="shared" si="74"/>
        <v>0</v>
      </c>
      <c r="EO8" s="56">
        <f t="shared" si="75"/>
        <v>0</v>
      </c>
      <c r="EP8" s="56">
        <f t="shared" si="76"/>
        <v>0</v>
      </c>
      <c r="EQ8" s="56">
        <f t="shared" si="77"/>
        <v>0</v>
      </c>
      <c r="ER8" s="56">
        <f t="shared" si="78"/>
        <v>0</v>
      </c>
      <c r="ES8" s="11">
        <f t="shared" si="79"/>
        <v>0</v>
      </c>
      <c r="ET8" s="11">
        <f t="shared" si="80"/>
        <v>0</v>
      </c>
      <c r="EU8" s="11">
        <f t="shared" si="81"/>
        <v>0</v>
      </c>
      <c r="EV8" s="11">
        <f t="shared" si="82"/>
        <v>0</v>
      </c>
      <c r="EW8" s="56">
        <f t="shared" si="83"/>
        <v>0</v>
      </c>
      <c r="EX8" s="56">
        <f t="shared" si="84"/>
        <v>0</v>
      </c>
      <c r="EY8" s="56">
        <f t="shared" si="85"/>
        <v>0</v>
      </c>
      <c r="EZ8" s="56">
        <f t="shared" si="86"/>
        <v>0</v>
      </c>
      <c r="FA8" s="11">
        <f t="shared" si="87"/>
        <v>0</v>
      </c>
      <c r="FB8" s="11">
        <f t="shared" si="88"/>
        <v>0</v>
      </c>
      <c r="FC8" s="11">
        <f t="shared" si="89"/>
        <v>0</v>
      </c>
      <c r="FD8" s="11">
        <f t="shared" si="90"/>
        <v>0</v>
      </c>
    </row>
    <row r="9" spans="1:160" ht="11.25">
      <c r="A9" s="57" t="s">
        <v>33</v>
      </c>
      <c r="B9" s="43">
        <v>47</v>
      </c>
      <c r="C9" s="73" t="s">
        <v>45</v>
      </c>
      <c r="D9" s="45">
        <f>IF(E9="","",SUM(DI9:FD9))</f>
        <v>7</v>
      </c>
      <c r="E9" s="46">
        <v>129</v>
      </c>
      <c r="F9" s="46">
        <v>138</v>
      </c>
      <c r="G9" s="46">
        <v>136</v>
      </c>
      <c r="H9" s="46">
        <v>138</v>
      </c>
      <c r="I9" s="47">
        <f t="shared" si="0"/>
        <v>541</v>
      </c>
      <c r="J9" s="48">
        <f t="shared" si="1"/>
        <v>541</v>
      </c>
      <c r="K9" s="49">
        <f t="shared" si="2"/>
        <v>135.25</v>
      </c>
      <c r="L9" s="50">
        <v>130</v>
      </c>
      <c r="M9" s="50">
        <v>139</v>
      </c>
      <c r="N9" s="50">
        <v>137</v>
      </c>
      <c r="O9" s="50"/>
      <c r="P9" s="51">
        <f t="shared" si="3"/>
        <v>406</v>
      </c>
      <c r="Q9" s="52">
        <f t="shared" si="4"/>
        <v>406</v>
      </c>
      <c r="R9" s="53">
        <f t="shared" si="5"/>
        <v>135.33333333333334</v>
      </c>
      <c r="S9" s="54">
        <f t="shared" si="6"/>
        <v>947</v>
      </c>
      <c r="T9" s="49">
        <f t="shared" si="7"/>
        <v>135.28571428571428</v>
      </c>
      <c r="U9" s="50"/>
      <c r="V9" s="50"/>
      <c r="W9" s="50"/>
      <c r="X9" s="50"/>
      <c r="Y9" s="51">
        <f t="shared" si="8"/>
      </c>
      <c r="Z9" s="52">
        <f t="shared" si="9"/>
        <v>0</v>
      </c>
      <c r="AA9" s="55">
        <f t="shared" si="10"/>
      </c>
      <c r="AB9" s="54">
        <f t="shared" si="11"/>
      </c>
      <c r="AC9" s="49">
        <f t="shared" si="12"/>
      </c>
      <c r="AD9" s="50"/>
      <c r="AE9" s="50"/>
      <c r="AF9" s="50"/>
      <c r="AG9" s="50"/>
      <c r="AH9" s="51">
        <f t="shared" si="13"/>
      </c>
      <c r="AI9" s="52">
        <f t="shared" si="14"/>
        <v>0</v>
      </c>
      <c r="AJ9" s="55">
        <f t="shared" si="15"/>
      </c>
      <c r="AK9" s="54">
        <f t="shared" si="16"/>
      </c>
      <c r="AL9" s="49">
        <f t="shared" si="17"/>
      </c>
      <c r="AM9" s="50"/>
      <c r="AN9" s="50"/>
      <c r="AO9" s="50"/>
      <c r="AP9" s="50"/>
      <c r="AQ9" s="51">
        <f t="shared" si="18"/>
      </c>
      <c r="AR9" s="52">
        <f t="shared" si="19"/>
        <v>0</v>
      </c>
      <c r="AS9" s="55">
        <f>IF(AQ9="","",AQ9/SUM(DY9:EB9))</f>
      </c>
      <c r="AT9" s="54">
        <f t="shared" si="20"/>
      </c>
      <c r="AU9" s="49">
        <f>IF(AM9="","",AT9/SUM(DI9:EB9))</f>
      </c>
      <c r="AV9" s="50"/>
      <c r="AW9" s="50"/>
      <c r="AX9" s="50"/>
      <c r="AY9" s="50"/>
      <c r="AZ9" s="51">
        <f t="shared" si="21"/>
      </c>
      <c r="BA9" s="52">
        <f t="shared" si="22"/>
        <v>0</v>
      </c>
      <c r="BB9" s="55">
        <f>IF(AZ9="","",AZ9/SUM(EC9:EF9))</f>
      </c>
      <c r="BC9" s="54">
        <f t="shared" si="23"/>
      </c>
      <c r="BD9" s="49">
        <f>IF(AV9="","",BC9/SUM(DI9:EF9))</f>
      </c>
      <c r="BE9" s="50"/>
      <c r="BF9" s="50"/>
      <c r="BG9" s="50"/>
      <c r="BH9" s="50"/>
      <c r="BI9" s="51">
        <f t="shared" si="24"/>
      </c>
      <c r="BJ9" s="52">
        <f t="shared" si="25"/>
        <v>0</v>
      </c>
      <c r="BK9" s="55">
        <f>IF(BI9="","",BI9/SUM(EG9:EJ9))</f>
      </c>
      <c r="BL9" s="54">
        <f t="shared" si="26"/>
      </c>
      <c r="BM9" s="49">
        <f>IF(BE9="","",BL9/SUM(DI9:EJ9))</f>
      </c>
      <c r="BN9" s="50"/>
      <c r="BO9" s="50"/>
      <c r="BP9" s="50"/>
      <c r="BQ9" s="50"/>
      <c r="BR9" s="51">
        <f t="shared" si="27"/>
      </c>
      <c r="BS9" s="52">
        <f t="shared" si="28"/>
        <v>0</v>
      </c>
      <c r="BT9" s="55">
        <f>IF(BR9="","",BR9/SUM(EK9:EN9))</f>
      </c>
      <c r="BU9" s="54">
        <f t="shared" si="29"/>
      </c>
      <c r="BV9" s="49">
        <f>IF(BN9="","",BU9/SUM(DI9:EN9))</f>
      </c>
      <c r="BW9" s="50"/>
      <c r="BX9" s="50"/>
      <c r="BY9" s="50"/>
      <c r="BZ9" s="50"/>
      <c r="CA9" s="51">
        <f t="shared" si="30"/>
      </c>
      <c r="CB9" s="52">
        <f t="shared" si="31"/>
        <v>0</v>
      </c>
      <c r="CC9" s="55">
        <f>IF(CA9="","",CA9/SUM(EO9:ER9))</f>
      </c>
      <c r="CD9" s="54">
        <f t="shared" si="32"/>
      </c>
      <c r="CE9" s="49">
        <f>IF(BW9="","",CD9/SUM(DI9:ER9))</f>
      </c>
      <c r="CF9" s="50"/>
      <c r="CG9" s="50"/>
      <c r="CH9" s="50"/>
      <c r="CI9" s="50"/>
      <c r="CJ9" s="51">
        <f t="shared" si="33"/>
      </c>
      <c r="CK9" s="52">
        <f t="shared" si="34"/>
        <v>0</v>
      </c>
      <c r="CL9" s="55">
        <f>IF(CJ9="","",CJ9/SUM(ES9:EV9))</f>
      </c>
      <c r="CM9" s="54">
        <f t="shared" si="35"/>
      </c>
      <c r="CN9" s="49">
        <f>IF(CF9="","",CM9/SUM(DI9:EV9))</f>
      </c>
      <c r="CO9" s="50"/>
      <c r="CP9" s="50"/>
      <c r="CQ9" s="50"/>
      <c r="CR9" s="50"/>
      <c r="CS9" s="51">
        <f t="shared" si="36"/>
      </c>
      <c r="CT9" s="52">
        <f t="shared" si="37"/>
        <v>0</v>
      </c>
      <c r="CU9" s="55">
        <f>IF(CS9="","",CS9/SUM(EW9:EZ9))</f>
      </c>
      <c r="CV9" s="54">
        <f t="shared" si="38"/>
      </c>
      <c r="CW9" s="49">
        <f>IF(CO9="","",CV9/SUM(DI9:EZ9))</f>
      </c>
      <c r="CX9" s="50"/>
      <c r="CY9" s="50"/>
      <c r="CZ9" s="50"/>
      <c r="DA9" s="50"/>
      <c r="DB9" s="51">
        <f t="shared" si="39"/>
      </c>
      <c r="DC9" s="52">
        <f t="shared" si="40"/>
        <v>0</v>
      </c>
      <c r="DD9" s="55">
        <f>IF(DB9="","",DB9/SUM(FA9:FD9))</f>
      </c>
      <c r="DE9" s="54">
        <f t="shared" si="41"/>
      </c>
      <c r="DF9" s="49">
        <f>IF(CX9="","",DE9/SUM(DI9:FD9))</f>
      </c>
      <c r="DG9" s="10" t="str">
        <f t="shared" si="42"/>
        <v>A</v>
      </c>
      <c r="DH9" s="11">
        <f>IF(E9&gt;0,(J9+Q9+Z9+AI9+AR9+BA9+BJ9+BS9+CB9+CK9+CT9+DC9)/SUM(DI9:FD9),0)</f>
        <v>135.28571428571428</v>
      </c>
      <c r="DI9" s="56">
        <f t="shared" si="43"/>
        <v>1</v>
      </c>
      <c r="DJ9" s="56">
        <f t="shared" si="44"/>
        <v>1</v>
      </c>
      <c r="DK9" s="56">
        <f t="shared" si="45"/>
        <v>1</v>
      </c>
      <c r="DL9" s="56">
        <f t="shared" si="46"/>
        <v>1</v>
      </c>
      <c r="DM9" s="11">
        <f t="shared" si="47"/>
        <v>1</v>
      </c>
      <c r="DN9" s="11">
        <f t="shared" si="48"/>
        <v>1</v>
      </c>
      <c r="DO9" s="11">
        <f t="shared" si="49"/>
        <v>1</v>
      </c>
      <c r="DP9" s="11">
        <f t="shared" si="50"/>
        <v>0</v>
      </c>
      <c r="DQ9" s="56">
        <f t="shared" si="51"/>
        <v>0</v>
      </c>
      <c r="DR9" s="56">
        <f t="shared" si="52"/>
        <v>0</v>
      </c>
      <c r="DS9" s="56">
        <f t="shared" si="53"/>
        <v>0</v>
      </c>
      <c r="DT9" s="56">
        <f t="shared" si="54"/>
        <v>0</v>
      </c>
      <c r="DU9" s="11">
        <f t="shared" si="55"/>
        <v>0</v>
      </c>
      <c r="DV9" s="11">
        <f t="shared" si="56"/>
        <v>0</v>
      </c>
      <c r="DW9" s="11">
        <f t="shared" si="57"/>
        <v>0</v>
      </c>
      <c r="DX9" s="11">
        <f t="shared" si="58"/>
        <v>0</v>
      </c>
      <c r="DY9" s="56">
        <f t="shared" si="59"/>
        <v>0</v>
      </c>
      <c r="DZ9" s="56">
        <f t="shared" si="60"/>
        <v>0</v>
      </c>
      <c r="EA9" s="56">
        <f t="shared" si="61"/>
        <v>0</v>
      </c>
      <c r="EB9" s="56">
        <f t="shared" si="62"/>
        <v>0</v>
      </c>
      <c r="EC9" s="11">
        <f t="shared" si="63"/>
        <v>0</v>
      </c>
      <c r="ED9" s="11">
        <f t="shared" si="64"/>
        <v>0</v>
      </c>
      <c r="EE9" s="11">
        <f t="shared" si="65"/>
        <v>0</v>
      </c>
      <c r="EF9" s="11">
        <f t="shared" si="66"/>
        <v>0</v>
      </c>
      <c r="EG9" s="56">
        <f t="shared" si="67"/>
        <v>0</v>
      </c>
      <c r="EH9" s="56">
        <f t="shared" si="68"/>
        <v>0</v>
      </c>
      <c r="EI9" s="56">
        <f t="shared" si="69"/>
        <v>0</v>
      </c>
      <c r="EJ9" s="56">
        <f t="shared" si="70"/>
        <v>0</v>
      </c>
      <c r="EK9" s="11">
        <f t="shared" si="71"/>
        <v>0</v>
      </c>
      <c r="EL9" s="11">
        <f t="shared" si="72"/>
        <v>0</v>
      </c>
      <c r="EM9" s="11">
        <f t="shared" si="73"/>
        <v>0</v>
      </c>
      <c r="EN9" s="11">
        <f t="shared" si="74"/>
        <v>0</v>
      </c>
      <c r="EO9" s="56">
        <f t="shared" si="75"/>
        <v>0</v>
      </c>
      <c r="EP9" s="56">
        <f t="shared" si="76"/>
        <v>0</v>
      </c>
      <c r="EQ9" s="56">
        <f t="shared" si="77"/>
        <v>0</v>
      </c>
      <c r="ER9" s="56">
        <f t="shared" si="78"/>
        <v>0</v>
      </c>
      <c r="ES9" s="11">
        <f t="shared" si="79"/>
        <v>0</v>
      </c>
      <c r="ET9" s="11">
        <f t="shared" si="80"/>
        <v>0</v>
      </c>
      <c r="EU9" s="11">
        <f t="shared" si="81"/>
        <v>0</v>
      </c>
      <c r="EV9" s="11">
        <f t="shared" si="82"/>
        <v>0</v>
      </c>
      <c r="EW9" s="56">
        <f t="shared" si="83"/>
        <v>0</v>
      </c>
      <c r="EX9" s="56">
        <f t="shared" si="84"/>
        <v>0</v>
      </c>
      <c r="EY9" s="56">
        <f t="shared" si="85"/>
        <v>0</v>
      </c>
      <c r="EZ9" s="56">
        <f t="shared" si="86"/>
        <v>0</v>
      </c>
      <c r="FA9" s="11">
        <f t="shared" si="87"/>
        <v>0</v>
      </c>
      <c r="FB9" s="11">
        <f t="shared" si="88"/>
        <v>0</v>
      </c>
      <c r="FC9" s="11">
        <f t="shared" si="89"/>
        <v>0</v>
      </c>
      <c r="FD9" s="11">
        <f t="shared" si="90"/>
        <v>0</v>
      </c>
    </row>
    <row r="10" spans="1:160" ht="11.25">
      <c r="A10" s="57" t="s">
        <v>33</v>
      </c>
      <c r="B10" s="43">
        <v>54</v>
      </c>
      <c r="C10" s="73" t="s">
        <v>47</v>
      </c>
      <c r="D10" s="45">
        <f>IF(E10="","",SUM(DI10:FD10))</f>
        <v>41</v>
      </c>
      <c r="E10" s="46">
        <v>126</v>
      </c>
      <c r="F10" s="46">
        <v>137</v>
      </c>
      <c r="G10" s="46">
        <v>125</v>
      </c>
      <c r="H10" s="46">
        <v>127</v>
      </c>
      <c r="I10" s="47">
        <f t="shared" si="0"/>
        <v>515</v>
      </c>
      <c r="J10" s="48">
        <f t="shared" si="1"/>
        <v>515</v>
      </c>
      <c r="K10" s="49">
        <f t="shared" si="2"/>
        <v>128.75</v>
      </c>
      <c r="L10" s="50">
        <v>133</v>
      </c>
      <c r="M10" s="50">
        <v>128</v>
      </c>
      <c r="N10" s="50">
        <v>130</v>
      </c>
      <c r="O10" s="50">
        <v>128</v>
      </c>
      <c r="P10" s="51">
        <f t="shared" si="3"/>
        <v>519</v>
      </c>
      <c r="Q10" s="52">
        <f t="shared" si="4"/>
        <v>519</v>
      </c>
      <c r="R10" s="53">
        <f t="shared" si="5"/>
        <v>129.75</v>
      </c>
      <c r="S10" s="54">
        <f t="shared" si="6"/>
        <v>1034</v>
      </c>
      <c r="T10" s="49">
        <f t="shared" si="7"/>
        <v>129.25</v>
      </c>
      <c r="U10" s="50">
        <v>125</v>
      </c>
      <c r="V10" s="50">
        <v>128</v>
      </c>
      <c r="W10" s="50">
        <v>137</v>
      </c>
      <c r="X10" s="50">
        <v>129</v>
      </c>
      <c r="Y10" s="51">
        <f t="shared" si="8"/>
        <v>519</v>
      </c>
      <c r="Z10" s="52">
        <f t="shared" si="9"/>
        <v>519</v>
      </c>
      <c r="AA10" s="55">
        <f t="shared" si="10"/>
        <v>129.75</v>
      </c>
      <c r="AB10" s="54">
        <f t="shared" si="11"/>
        <v>1553</v>
      </c>
      <c r="AC10" s="49">
        <f t="shared" si="12"/>
        <v>129.41666666666666</v>
      </c>
      <c r="AD10" s="50">
        <v>137</v>
      </c>
      <c r="AE10" s="50">
        <v>138</v>
      </c>
      <c r="AF10" s="50">
        <v>130</v>
      </c>
      <c r="AG10" s="50">
        <v>125</v>
      </c>
      <c r="AH10" s="51">
        <f t="shared" si="13"/>
        <v>530</v>
      </c>
      <c r="AI10" s="52">
        <f t="shared" si="14"/>
        <v>530</v>
      </c>
      <c r="AJ10" s="55">
        <f t="shared" si="15"/>
        <v>132.5</v>
      </c>
      <c r="AK10" s="54">
        <f t="shared" si="16"/>
        <v>2083</v>
      </c>
      <c r="AL10" s="49">
        <f t="shared" si="17"/>
        <v>130.1875</v>
      </c>
      <c r="AM10" s="50">
        <v>132</v>
      </c>
      <c r="AN10" s="50">
        <v>133</v>
      </c>
      <c r="AO10" s="50">
        <v>127</v>
      </c>
      <c r="AP10" s="50">
        <v>136</v>
      </c>
      <c r="AQ10" s="51">
        <f t="shared" si="18"/>
        <v>528</v>
      </c>
      <c r="AR10" s="52">
        <f t="shared" si="19"/>
        <v>528</v>
      </c>
      <c r="AS10" s="55">
        <f>IF(AQ10="","",AQ10/SUM(DY10:EB10))</f>
        <v>132</v>
      </c>
      <c r="AT10" s="54">
        <f t="shared" si="20"/>
        <v>2611</v>
      </c>
      <c r="AU10" s="49">
        <f>IF(AM10="","",AT10/SUM(DI10:EB10))</f>
        <v>130.55</v>
      </c>
      <c r="AV10" s="50">
        <v>130</v>
      </c>
      <c r="AW10" s="50">
        <v>130</v>
      </c>
      <c r="AX10" s="50">
        <v>125</v>
      </c>
      <c r="AY10" s="50">
        <v>127</v>
      </c>
      <c r="AZ10" s="51">
        <f t="shared" si="21"/>
        <v>512</v>
      </c>
      <c r="BA10" s="52">
        <f t="shared" si="22"/>
        <v>512</v>
      </c>
      <c r="BB10" s="55">
        <f>IF(AZ10="","",AZ10/SUM(EC10:EF10))</f>
        <v>128</v>
      </c>
      <c r="BC10" s="54">
        <f t="shared" si="23"/>
        <v>3123</v>
      </c>
      <c r="BD10" s="49">
        <f>IF(AV10="","",BC10/SUM(DI10:EF10))</f>
        <v>130.125</v>
      </c>
      <c r="BE10" s="50">
        <v>130</v>
      </c>
      <c r="BF10" s="50">
        <v>137</v>
      </c>
      <c r="BG10" s="50">
        <v>126</v>
      </c>
      <c r="BH10" s="50">
        <v>119</v>
      </c>
      <c r="BI10" s="51">
        <f t="shared" si="24"/>
        <v>512</v>
      </c>
      <c r="BJ10" s="52">
        <f t="shared" si="25"/>
        <v>512</v>
      </c>
      <c r="BK10" s="55">
        <f>IF(BI10="","",BI10/SUM(EG10:EJ10))</f>
        <v>128</v>
      </c>
      <c r="BL10" s="54">
        <f t="shared" si="26"/>
        <v>3635</v>
      </c>
      <c r="BM10" s="49">
        <f>IF(BE10="","",BL10/SUM(DI10:EJ10))</f>
        <v>129.82142857142858</v>
      </c>
      <c r="BN10" s="50">
        <v>131</v>
      </c>
      <c r="BO10" s="50">
        <v>124</v>
      </c>
      <c r="BP10" s="50">
        <v>133</v>
      </c>
      <c r="BQ10" s="50">
        <v>131</v>
      </c>
      <c r="BR10" s="51">
        <f t="shared" si="27"/>
        <v>519</v>
      </c>
      <c r="BS10" s="52">
        <f t="shared" si="28"/>
        <v>519</v>
      </c>
      <c r="BT10" s="55">
        <f>IF(BR10="","",BR10/SUM(EK10:EN10))</f>
        <v>129.75</v>
      </c>
      <c r="BU10" s="54">
        <f t="shared" si="29"/>
        <v>4154</v>
      </c>
      <c r="BV10" s="49">
        <f>IF(BN10="","",BU10/SUM(DI10:EN10))</f>
        <v>129.8125</v>
      </c>
      <c r="BW10" s="50">
        <v>130</v>
      </c>
      <c r="BX10" s="50">
        <v>134</v>
      </c>
      <c r="BY10" s="50">
        <v>135</v>
      </c>
      <c r="BZ10" s="50">
        <v>127</v>
      </c>
      <c r="CA10" s="51">
        <f t="shared" si="30"/>
        <v>526</v>
      </c>
      <c r="CB10" s="52">
        <f t="shared" si="31"/>
        <v>526</v>
      </c>
      <c r="CC10" s="55">
        <f>IF(CA10="","",CA10/SUM(EO10:ER10))</f>
        <v>131.5</v>
      </c>
      <c r="CD10" s="54">
        <f t="shared" si="32"/>
        <v>4680</v>
      </c>
      <c r="CE10" s="49">
        <f>IF(BW10="","",CD10/SUM(DI10:ER10))</f>
        <v>130</v>
      </c>
      <c r="CF10" s="50">
        <v>138</v>
      </c>
      <c r="CG10" s="50">
        <v>136</v>
      </c>
      <c r="CH10" s="50">
        <v>128</v>
      </c>
      <c r="CI10" s="50">
        <v>131</v>
      </c>
      <c r="CJ10" s="51">
        <f t="shared" si="33"/>
        <v>533</v>
      </c>
      <c r="CK10" s="52">
        <f t="shared" si="34"/>
        <v>533</v>
      </c>
      <c r="CL10" s="55">
        <f>IF(CJ10="","",CJ10/SUM(ES10:EV10))</f>
        <v>133.25</v>
      </c>
      <c r="CM10" s="54">
        <f t="shared" si="35"/>
        <v>5213</v>
      </c>
      <c r="CN10" s="49">
        <f>IF(CF10="","",CM10/SUM(DI10:EV10))</f>
        <v>130.325</v>
      </c>
      <c r="CO10" s="50">
        <v>139</v>
      </c>
      <c r="CP10" s="50"/>
      <c r="CQ10" s="50"/>
      <c r="CR10" s="50"/>
      <c r="CS10" s="51">
        <f t="shared" si="36"/>
        <v>139</v>
      </c>
      <c r="CT10" s="52">
        <f t="shared" si="37"/>
        <v>139</v>
      </c>
      <c r="CU10" s="55">
        <f>IF(CS10="","",CS10/SUM(EW10:EZ10))</f>
        <v>139</v>
      </c>
      <c r="CV10" s="54">
        <f t="shared" si="38"/>
        <v>5352</v>
      </c>
      <c r="CW10" s="49">
        <f>IF(CO10="","",CV10/SUM(DI10:EZ10))</f>
        <v>130.53658536585365</v>
      </c>
      <c r="CX10" s="50"/>
      <c r="CY10" s="50"/>
      <c r="CZ10" s="50"/>
      <c r="DA10" s="50"/>
      <c r="DB10" s="51">
        <f t="shared" si="39"/>
      </c>
      <c r="DC10" s="52">
        <f t="shared" si="40"/>
        <v>0</v>
      </c>
      <c r="DD10" s="55">
        <f>IF(DB10="","",DB10/SUM(FA10:FD10))</f>
      </c>
      <c r="DE10" s="54">
        <f t="shared" si="41"/>
      </c>
      <c r="DF10" s="49">
        <f>IF(CX10="","",DE10/SUM(DI10:FD10))</f>
      </c>
      <c r="DG10" s="10" t="str">
        <f t="shared" si="42"/>
        <v>A</v>
      </c>
      <c r="DH10" s="11">
        <f>IF(E10&gt;0,(J10+Q10+Z10+AI10+AR10+BA10+BJ10+BS10+CB10+CK10+CT10+DC10)/SUM(DI10:FD10),0)</f>
        <v>130.53658536585365</v>
      </c>
      <c r="DI10" s="56">
        <f t="shared" si="43"/>
        <v>1</v>
      </c>
      <c r="DJ10" s="56">
        <f t="shared" si="44"/>
        <v>1</v>
      </c>
      <c r="DK10" s="56">
        <f t="shared" si="45"/>
        <v>1</v>
      </c>
      <c r="DL10" s="56">
        <f t="shared" si="46"/>
        <v>1</v>
      </c>
      <c r="DM10" s="11">
        <f t="shared" si="47"/>
        <v>1</v>
      </c>
      <c r="DN10" s="11">
        <f t="shared" si="48"/>
        <v>1</v>
      </c>
      <c r="DO10" s="11">
        <f t="shared" si="49"/>
        <v>1</v>
      </c>
      <c r="DP10" s="11">
        <f t="shared" si="50"/>
        <v>1</v>
      </c>
      <c r="DQ10" s="56">
        <f t="shared" si="51"/>
        <v>1</v>
      </c>
      <c r="DR10" s="56">
        <f t="shared" si="52"/>
        <v>1</v>
      </c>
      <c r="DS10" s="56">
        <f t="shared" si="53"/>
        <v>1</v>
      </c>
      <c r="DT10" s="56">
        <f t="shared" si="54"/>
        <v>1</v>
      </c>
      <c r="DU10" s="11">
        <f t="shared" si="55"/>
        <v>1</v>
      </c>
      <c r="DV10" s="11">
        <f t="shared" si="56"/>
        <v>1</v>
      </c>
      <c r="DW10" s="11">
        <f t="shared" si="57"/>
        <v>1</v>
      </c>
      <c r="DX10" s="11">
        <f t="shared" si="58"/>
        <v>1</v>
      </c>
      <c r="DY10" s="56">
        <f t="shared" si="59"/>
        <v>1</v>
      </c>
      <c r="DZ10" s="56">
        <f t="shared" si="60"/>
        <v>1</v>
      </c>
      <c r="EA10" s="56">
        <f t="shared" si="61"/>
        <v>1</v>
      </c>
      <c r="EB10" s="56">
        <f t="shared" si="62"/>
        <v>1</v>
      </c>
      <c r="EC10" s="11">
        <f t="shared" si="63"/>
        <v>1</v>
      </c>
      <c r="ED10" s="11">
        <f t="shared" si="64"/>
        <v>1</v>
      </c>
      <c r="EE10" s="11">
        <f t="shared" si="65"/>
        <v>1</v>
      </c>
      <c r="EF10" s="11">
        <f t="shared" si="66"/>
        <v>1</v>
      </c>
      <c r="EG10" s="56">
        <f t="shared" si="67"/>
        <v>1</v>
      </c>
      <c r="EH10" s="56">
        <f t="shared" si="68"/>
        <v>1</v>
      </c>
      <c r="EI10" s="56">
        <f t="shared" si="69"/>
        <v>1</v>
      </c>
      <c r="EJ10" s="56">
        <f t="shared" si="70"/>
        <v>1</v>
      </c>
      <c r="EK10" s="11">
        <f t="shared" si="71"/>
        <v>1</v>
      </c>
      <c r="EL10" s="11">
        <f t="shared" si="72"/>
        <v>1</v>
      </c>
      <c r="EM10" s="11">
        <f t="shared" si="73"/>
        <v>1</v>
      </c>
      <c r="EN10" s="11">
        <f t="shared" si="74"/>
        <v>1</v>
      </c>
      <c r="EO10" s="56">
        <f t="shared" si="75"/>
        <v>1</v>
      </c>
      <c r="EP10" s="56">
        <f t="shared" si="76"/>
        <v>1</v>
      </c>
      <c r="EQ10" s="56">
        <f t="shared" si="77"/>
        <v>1</v>
      </c>
      <c r="ER10" s="56">
        <f t="shared" si="78"/>
        <v>1</v>
      </c>
      <c r="ES10" s="11">
        <f t="shared" si="79"/>
        <v>1</v>
      </c>
      <c r="ET10" s="11">
        <f t="shared" si="80"/>
        <v>1</v>
      </c>
      <c r="EU10" s="11">
        <f t="shared" si="81"/>
        <v>1</v>
      </c>
      <c r="EV10" s="11">
        <f t="shared" si="82"/>
        <v>1</v>
      </c>
      <c r="EW10" s="56">
        <f t="shared" si="83"/>
        <v>1</v>
      </c>
      <c r="EX10" s="56">
        <f t="shared" si="84"/>
        <v>0</v>
      </c>
      <c r="EY10" s="56">
        <f t="shared" si="85"/>
        <v>0</v>
      </c>
      <c r="EZ10" s="56">
        <f t="shared" si="86"/>
        <v>0</v>
      </c>
      <c r="FA10" s="11">
        <f t="shared" si="87"/>
        <v>0</v>
      </c>
      <c r="FB10" s="11">
        <f t="shared" si="88"/>
        <v>0</v>
      </c>
      <c r="FC10" s="11">
        <f t="shared" si="89"/>
        <v>0</v>
      </c>
      <c r="FD10" s="11">
        <f t="shared" si="90"/>
        <v>0</v>
      </c>
    </row>
    <row r="11" spans="1:160" ht="11.25">
      <c r="A11" s="57" t="s">
        <v>33</v>
      </c>
      <c r="B11" s="43">
        <v>77</v>
      </c>
      <c r="C11" s="73" t="s">
        <v>55</v>
      </c>
      <c r="D11" s="45">
        <f>IF(E11="","",SUM(DI11:FD11))</f>
        <v>10</v>
      </c>
      <c r="E11" s="46">
        <v>117</v>
      </c>
      <c r="F11" s="46">
        <v>139</v>
      </c>
      <c r="G11" s="46">
        <v>132</v>
      </c>
      <c r="H11" s="46">
        <v>124</v>
      </c>
      <c r="I11" s="47">
        <f t="shared" si="0"/>
        <v>512</v>
      </c>
      <c r="J11" s="48">
        <f t="shared" si="1"/>
        <v>512</v>
      </c>
      <c r="K11" s="49">
        <f t="shared" si="2"/>
        <v>128</v>
      </c>
      <c r="L11" s="50">
        <v>132</v>
      </c>
      <c r="M11" s="50">
        <v>135</v>
      </c>
      <c r="N11" s="50">
        <v>130</v>
      </c>
      <c r="O11" s="50">
        <v>132</v>
      </c>
      <c r="P11" s="51">
        <f t="shared" si="3"/>
        <v>529</v>
      </c>
      <c r="Q11" s="52">
        <f t="shared" si="4"/>
        <v>529</v>
      </c>
      <c r="R11" s="53">
        <f t="shared" si="5"/>
        <v>132.25</v>
      </c>
      <c r="S11" s="54">
        <f t="shared" si="6"/>
        <v>1041</v>
      </c>
      <c r="T11" s="49">
        <f t="shared" si="7"/>
        <v>130.125</v>
      </c>
      <c r="U11" s="50">
        <v>134</v>
      </c>
      <c r="V11" s="50">
        <v>127</v>
      </c>
      <c r="W11" s="50"/>
      <c r="X11" s="50"/>
      <c r="Y11" s="51">
        <f t="shared" si="8"/>
        <v>261</v>
      </c>
      <c r="Z11" s="52">
        <f t="shared" si="9"/>
        <v>261</v>
      </c>
      <c r="AA11" s="55">
        <f t="shared" si="10"/>
        <v>130.5</v>
      </c>
      <c r="AB11" s="54">
        <f t="shared" si="11"/>
        <v>1302</v>
      </c>
      <c r="AC11" s="49">
        <f t="shared" si="12"/>
        <v>130.2</v>
      </c>
      <c r="AD11" s="50"/>
      <c r="AE11" s="50"/>
      <c r="AF11" s="50"/>
      <c r="AG11" s="50"/>
      <c r="AH11" s="51">
        <f t="shared" si="13"/>
      </c>
      <c r="AI11" s="52">
        <f t="shared" si="14"/>
        <v>0</v>
      </c>
      <c r="AJ11" s="55">
        <f t="shared" si="15"/>
      </c>
      <c r="AK11" s="54">
        <f t="shared" si="16"/>
      </c>
      <c r="AL11" s="49">
        <f t="shared" si="17"/>
      </c>
      <c r="AM11" s="50"/>
      <c r="AN11" s="50"/>
      <c r="AO11" s="50"/>
      <c r="AP11" s="50"/>
      <c r="AQ11" s="51">
        <f t="shared" si="18"/>
      </c>
      <c r="AR11" s="52">
        <f t="shared" si="19"/>
        <v>0</v>
      </c>
      <c r="AS11" s="55">
        <f>IF(AQ11="","",AQ11/SUM(DY11:EB11))</f>
      </c>
      <c r="AT11" s="54">
        <f t="shared" si="20"/>
      </c>
      <c r="AU11" s="49">
        <f>IF(AM11="","",AT11/SUM(DI11:EB11))</f>
      </c>
      <c r="AV11" s="50"/>
      <c r="AW11" s="50"/>
      <c r="AX11" s="50"/>
      <c r="AY11" s="50"/>
      <c r="AZ11" s="51">
        <f t="shared" si="21"/>
      </c>
      <c r="BA11" s="52">
        <f t="shared" si="22"/>
        <v>0</v>
      </c>
      <c r="BB11" s="55">
        <f>IF(AZ11="","",AZ11/SUM(EC11:EF11))</f>
      </c>
      <c r="BC11" s="54">
        <f t="shared" si="23"/>
      </c>
      <c r="BD11" s="49">
        <f>IF(AV11="","",BC11/SUM(DI11:EF11))</f>
      </c>
      <c r="BE11" s="50"/>
      <c r="BF11" s="50"/>
      <c r="BG11" s="50"/>
      <c r="BH11" s="50"/>
      <c r="BI11" s="51">
        <f t="shared" si="24"/>
      </c>
      <c r="BJ11" s="52">
        <f t="shared" si="25"/>
        <v>0</v>
      </c>
      <c r="BK11" s="55">
        <f>IF(BI11="","",BI11/SUM(EG11:EJ11))</f>
      </c>
      <c r="BL11" s="54">
        <f t="shared" si="26"/>
      </c>
      <c r="BM11" s="49">
        <f>IF(BE11="","",BL11/SUM(DI11:EJ11))</f>
      </c>
      <c r="BN11" s="50"/>
      <c r="BO11" s="50"/>
      <c r="BP11" s="50"/>
      <c r="BQ11" s="50"/>
      <c r="BR11" s="51">
        <f t="shared" si="27"/>
      </c>
      <c r="BS11" s="52">
        <f t="shared" si="28"/>
        <v>0</v>
      </c>
      <c r="BT11" s="55">
        <f>IF(BR11="","",BR11/SUM(EK11:EN11))</f>
      </c>
      <c r="BU11" s="54">
        <f t="shared" si="29"/>
      </c>
      <c r="BV11" s="49">
        <f>IF(BN11="","",BU11/SUM(DI11:EN11))</f>
      </c>
      <c r="BW11" s="50"/>
      <c r="BX11" s="50"/>
      <c r="BY11" s="50"/>
      <c r="BZ11" s="50"/>
      <c r="CA11" s="51">
        <f t="shared" si="30"/>
      </c>
      <c r="CB11" s="52">
        <f t="shared" si="31"/>
        <v>0</v>
      </c>
      <c r="CC11" s="55">
        <f>IF(CA11="","",CA11/SUM(EO11:ER11))</f>
      </c>
      <c r="CD11" s="54">
        <f t="shared" si="32"/>
      </c>
      <c r="CE11" s="49">
        <f>IF(BW11="","",CD11/SUM(DI11:ER11))</f>
      </c>
      <c r="CF11" s="50"/>
      <c r="CG11" s="50"/>
      <c r="CH11" s="50"/>
      <c r="CI11" s="50"/>
      <c r="CJ11" s="51">
        <f t="shared" si="33"/>
      </c>
      <c r="CK11" s="52">
        <f t="shared" si="34"/>
        <v>0</v>
      </c>
      <c r="CL11" s="55">
        <f>IF(CJ11="","",CJ11/SUM(ES11:EV11))</f>
      </c>
      <c r="CM11" s="54">
        <f t="shared" si="35"/>
      </c>
      <c r="CN11" s="49">
        <f>IF(CF11="","",CM11/SUM(DI11:EV11))</f>
      </c>
      <c r="CO11" s="50"/>
      <c r="CP11" s="50"/>
      <c r="CQ11" s="50"/>
      <c r="CR11" s="50"/>
      <c r="CS11" s="51">
        <f t="shared" si="36"/>
      </c>
      <c r="CT11" s="52">
        <f t="shared" si="37"/>
        <v>0</v>
      </c>
      <c r="CU11" s="55">
        <f>IF(CS11="","",CS11/SUM(EW11:EZ11))</f>
      </c>
      <c r="CV11" s="54">
        <f t="shared" si="38"/>
      </c>
      <c r="CW11" s="49">
        <f>IF(CO11="","",CV11/SUM(DI11:EZ11))</f>
      </c>
      <c r="CX11" s="50"/>
      <c r="CY11" s="50"/>
      <c r="CZ11" s="50"/>
      <c r="DA11" s="50"/>
      <c r="DB11" s="51">
        <f t="shared" si="39"/>
      </c>
      <c r="DC11" s="52">
        <f t="shared" si="40"/>
        <v>0</v>
      </c>
      <c r="DD11" s="55">
        <f>IF(DB11="","",DB11/SUM(FA11:FD11))</f>
      </c>
      <c r="DE11" s="54">
        <f t="shared" si="41"/>
      </c>
      <c r="DF11" s="49">
        <f>IF(CX11="","",DE11/SUM(DI11:FD11))</f>
      </c>
      <c r="DG11" s="10" t="str">
        <f t="shared" si="42"/>
        <v>A</v>
      </c>
      <c r="DH11" s="11">
        <f>IF(E11&gt;0,(J11+Q11+Z11+AI11+AR11+BA11+BJ11+BS11+CB11+CK11+CT11+DC11)/SUM(DI11:FD11),0)</f>
        <v>130.2</v>
      </c>
      <c r="DI11" s="56">
        <f t="shared" si="43"/>
        <v>1</v>
      </c>
      <c r="DJ11" s="56">
        <f t="shared" si="44"/>
        <v>1</v>
      </c>
      <c r="DK11" s="56">
        <f t="shared" si="45"/>
        <v>1</v>
      </c>
      <c r="DL11" s="56">
        <f t="shared" si="46"/>
        <v>1</v>
      </c>
      <c r="DM11" s="11">
        <f t="shared" si="47"/>
        <v>1</v>
      </c>
      <c r="DN11" s="11">
        <f t="shared" si="48"/>
        <v>1</v>
      </c>
      <c r="DO11" s="11">
        <f t="shared" si="49"/>
        <v>1</v>
      </c>
      <c r="DP11" s="11">
        <f t="shared" si="50"/>
        <v>1</v>
      </c>
      <c r="DQ11" s="56">
        <f t="shared" si="51"/>
        <v>1</v>
      </c>
      <c r="DR11" s="56">
        <f t="shared" si="52"/>
        <v>1</v>
      </c>
      <c r="DS11" s="56">
        <f t="shared" si="53"/>
        <v>0</v>
      </c>
      <c r="DT11" s="56">
        <f t="shared" si="54"/>
        <v>0</v>
      </c>
      <c r="DU11" s="11">
        <f t="shared" si="55"/>
        <v>0</v>
      </c>
      <c r="DV11" s="11">
        <f t="shared" si="56"/>
        <v>0</v>
      </c>
      <c r="DW11" s="11">
        <f t="shared" si="57"/>
        <v>0</v>
      </c>
      <c r="DX11" s="11">
        <f t="shared" si="58"/>
        <v>0</v>
      </c>
      <c r="DY11" s="56">
        <f t="shared" si="59"/>
        <v>0</v>
      </c>
      <c r="DZ11" s="56">
        <f t="shared" si="60"/>
        <v>0</v>
      </c>
      <c r="EA11" s="56">
        <f t="shared" si="61"/>
        <v>0</v>
      </c>
      <c r="EB11" s="56">
        <f t="shared" si="62"/>
        <v>0</v>
      </c>
      <c r="EC11" s="11">
        <f t="shared" si="63"/>
        <v>0</v>
      </c>
      <c r="ED11" s="11">
        <f t="shared" si="64"/>
        <v>0</v>
      </c>
      <c r="EE11" s="11">
        <f t="shared" si="65"/>
        <v>0</v>
      </c>
      <c r="EF11" s="11">
        <f t="shared" si="66"/>
        <v>0</v>
      </c>
      <c r="EG11" s="56">
        <f t="shared" si="67"/>
        <v>0</v>
      </c>
      <c r="EH11" s="56">
        <f t="shared" si="68"/>
        <v>0</v>
      </c>
      <c r="EI11" s="56">
        <f t="shared" si="69"/>
        <v>0</v>
      </c>
      <c r="EJ11" s="56">
        <f t="shared" si="70"/>
        <v>0</v>
      </c>
      <c r="EK11" s="11">
        <f t="shared" si="71"/>
        <v>0</v>
      </c>
      <c r="EL11" s="11">
        <f t="shared" si="72"/>
        <v>0</v>
      </c>
      <c r="EM11" s="11">
        <f t="shared" si="73"/>
        <v>0</v>
      </c>
      <c r="EN11" s="11">
        <f t="shared" si="74"/>
        <v>0</v>
      </c>
      <c r="EO11" s="56">
        <f t="shared" si="75"/>
        <v>0</v>
      </c>
      <c r="EP11" s="56">
        <f t="shared" si="76"/>
        <v>0</v>
      </c>
      <c r="EQ11" s="56">
        <f t="shared" si="77"/>
        <v>0</v>
      </c>
      <c r="ER11" s="56">
        <f t="shared" si="78"/>
        <v>0</v>
      </c>
      <c r="ES11" s="11">
        <f t="shared" si="79"/>
        <v>0</v>
      </c>
      <c r="ET11" s="11">
        <f t="shared" si="80"/>
        <v>0</v>
      </c>
      <c r="EU11" s="11">
        <f t="shared" si="81"/>
        <v>0</v>
      </c>
      <c r="EV11" s="11">
        <f t="shared" si="82"/>
        <v>0</v>
      </c>
      <c r="EW11" s="56">
        <f t="shared" si="83"/>
        <v>0</v>
      </c>
      <c r="EX11" s="56">
        <f t="shared" si="84"/>
        <v>0</v>
      </c>
      <c r="EY11" s="56">
        <f t="shared" si="85"/>
        <v>0</v>
      </c>
      <c r="EZ11" s="56">
        <f t="shared" si="86"/>
        <v>0</v>
      </c>
      <c r="FA11" s="11">
        <f t="shared" si="87"/>
        <v>0</v>
      </c>
      <c r="FB11" s="11">
        <f t="shared" si="88"/>
        <v>0</v>
      </c>
      <c r="FC11" s="11">
        <f t="shared" si="89"/>
        <v>0</v>
      </c>
      <c r="FD11" s="11">
        <f t="shared" si="90"/>
        <v>0</v>
      </c>
    </row>
    <row r="12" spans="1:160" ht="11.25">
      <c r="A12" s="58" t="s">
        <v>39</v>
      </c>
      <c r="B12" s="43">
        <v>31</v>
      </c>
      <c r="C12" s="73" t="s">
        <v>43</v>
      </c>
      <c r="D12" s="45">
        <f>IF(E12="","",SUM(DI12:FD12))</f>
        <v>2</v>
      </c>
      <c r="E12" s="46">
        <v>136</v>
      </c>
      <c r="F12" s="46">
        <v>137</v>
      </c>
      <c r="G12" s="46"/>
      <c r="H12" s="46"/>
      <c r="I12" s="47">
        <f t="shared" si="0"/>
        <v>273</v>
      </c>
      <c r="J12" s="48">
        <f t="shared" si="1"/>
        <v>273</v>
      </c>
      <c r="K12" s="49">
        <f t="shared" si="2"/>
        <v>136.5</v>
      </c>
      <c r="L12" s="50"/>
      <c r="M12" s="50"/>
      <c r="N12" s="50"/>
      <c r="O12" s="50"/>
      <c r="P12" s="51">
        <f t="shared" si="3"/>
      </c>
      <c r="Q12" s="52">
        <f t="shared" si="4"/>
        <v>0</v>
      </c>
      <c r="R12" s="53">
        <f t="shared" si="5"/>
      </c>
      <c r="S12" s="54">
        <f t="shared" si="6"/>
      </c>
      <c r="T12" s="49">
        <f t="shared" si="7"/>
      </c>
      <c r="U12" s="50"/>
      <c r="V12" s="50"/>
      <c r="W12" s="50"/>
      <c r="X12" s="50"/>
      <c r="Y12" s="51">
        <f t="shared" si="8"/>
      </c>
      <c r="Z12" s="52">
        <f t="shared" si="9"/>
        <v>0</v>
      </c>
      <c r="AA12" s="55">
        <f t="shared" si="10"/>
      </c>
      <c r="AB12" s="54">
        <f t="shared" si="11"/>
      </c>
      <c r="AC12" s="49">
        <f t="shared" si="12"/>
      </c>
      <c r="AD12" s="50"/>
      <c r="AE12" s="50"/>
      <c r="AF12" s="50"/>
      <c r="AG12" s="50"/>
      <c r="AH12" s="51">
        <f t="shared" si="13"/>
      </c>
      <c r="AI12" s="52">
        <f t="shared" si="14"/>
        <v>0</v>
      </c>
      <c r="AJ12" s="55">
        <f t="shared" si="15"/>
      </c>
      <c r="AK12" s="54">
        <f t="shared" si="16"/>
      </c>
      <c r="AL12" s="49">
        <f t="shared" si="17"/>
      </c>
      <c r="AM12" s="50"/>
      <c r="AN12" s="50"/>
      <c r="AO12" s="50"/>
      <c r="AP12" s="50"/>
      <c r="AQ12" s="51">
        <f t="shared" si="18"/>
      </c>
      <c r="AR12" s="52">
        <f t="shared" si="19"/>
        <v>0</v>
      </c>
      <c r="AS12" s="55">
        <f>IF(AQ12="","",AQ12/SUM(DY12:EB12))</f>
      </c>
      <c r="AT12" s="54">
        <f t="shared" si="20"/>
      </c>
      <c r="AU12" s="49">
        <f>IF(AM12="","",AT12/SUM(DI12:EB12))</f>
      </c>
      <c r="AV12" s="50"/>
      <c r="AW12" s="50"/>
      <c r="AX12" s="50"/>
      <c r="AY12" s="50"/>
      <c r="AZ12" s="51">
        <f t="shared" si="21"/>
      </c>
      <c r="BA12" s="52">
        <f t="shared" si="22"/>
        <v>0</v>
      </c>
      <c r="BB12" s="55">
        <f>IF(AZ12="","",AZ12/SUM(EC12:EF12))</f>
      </c>
      <c r="BC12" s="54">
        <f t="shared" si="23"/>
      </c>
      <c r="BD12" s="49">
        <f>IF(AV12="","",BC12/SUM(DI12:EF12))</f>
      </c>
      <c r="BE12" s="50"/>
      <c r="BF12" s="50"/>
      <c r="BG12" s="50"/>
      <c r="BH12" s="50"/>
      <c r="BI12" s="51">
        <f t="shared" si="24"/>
      </c>
      <c r="BJ12" s="52">
        <f t="shared" si="25"/>
        <v>0</v>
      </c>
      <c r="BK12" s="55">
        <f>IF(BI12="","",BI12/SUM(EG12:EJ12))</f>
      </c>
      <c r="BL12" s="54">
        <f t="shared" si="26"/>
      </c>
      <c r="BM12" s="49">
        <f>IF(BE12="","",BL12/SUM(DI12:EJ12))</f>
      </c>
      <c r="BN12" s="50"/>
      <c r="BO12" s="50"/>
      <c r="BP12" s="50"/>
      <c r="BQ12" s="50"/>
      <c r="BR12" s="51">
        <f t="shared" si="27"/>
      </c>
      <c r="BS12" s="52">
        <f t="shared" si="28"/>
        <v>0</v>
      </c>
      <c r="BT12" s="55">
        <f>IF(BR12="","",BR12/SUM(EK12:EN12))</f>
      </c>
      <c r="BU12" s="54">
        <f t="shared" si="29"/>
      </c>
      <c r="BV12" s="49">
        <f>IF(BN12="","",BU12/SUM(DI12:EN12))</f>
      </c>
      <c r="BW12" s="50"/>
      <c r="BX12" s="50"/>
      <c r="BY12" s="50"/>
      <c r="BZ12" s="50"/>
      <c r="CA12" s="51">
        <f t="shared" si="30"/>
      </c>
      <c r="CB12" s="52">
        <f t="shared" si="31"/>
        <v>0</v>
      </c>
      <c r="CC12" s="55">
        <f>IF(CA12="","",CA12/SUM(EO12:ER12))</f>
      </c>
      <c r="CD12" s="54">
        <f t="shared" si="32"/>
      </c>
      <c r="CE12" s="49">
        <f>IF(BW12="","",CD12/SUM(DI12:ER12))</f>
      </c>
      <c r="CF12" s="50"/>
      <c r="CG12" s="50"/>
      <c r="CH12" s="50"/>
      <c r="CI12" s="50"/>
      <c r="CJ12" s="51">
        <f t="shared" si="33"/>
      </c>
      <c r="CK12" s="52">
        <f t="shared" si="34"/>
        <v>0</v>
      </c>
      <c r="CL12" s="55">
        <f>IF(CJ12="","",CJ12/SUM(ES12:EV12))</f>
      </c>
      <c r="CM12" s="54">
        <f t="shared" si="35"/>
      </c>
      <c r="CN12" s="49">
        <f>IF(CF12="","",CM12/SUM(DI12:EV12))</f>
      </c>
      <c r="CO12" s="50"/>
      <c r="CP12" s="50"/>
      <c r="CQ12" s="50"/>
      <c r="CR12" s="50"/>
      <c r="CS12" s="51">
        <f t="shared" si="36"/>
      </c>
      <c r="CT12" s="52">
        <f t="shared" si="37"/>
        <v>0</v>
      </c>
      <c r="CU12" s="55">
        <f>IF(CS12="","",CS12/SUM(EW12:EZ12))</f>
      </c>
      <c r="CV12" s="54">
        <f t="shared" si="38"/>
      </c>
      <c r="CW12" s="49">
        <f>IF(CO12="","",CV12/SUM(DI12:EZ12))</f>
      </c>
      <c r="CX12" s="50"/>
      <c r="CY12" s="50"/>
      <c r="CZ12" s="50"/>
      <c r="DA12" s="50"/>
      <c r="DB12" s="51">
        <f t="shared" si="39"/>
      </c>
      <c r="DC12" s="52">
        <f t="shared" si="40"/>
        <v>0</v>
      </c>
      <c r="DD12" s="55">
        <f>IF(DB12="","",DB12/SUM(FA12:FD12))</f>
      </c>
      <c r="DE12" s="54">
        <f t="shared" si="41"/>
      </c>
      <c r="DF12" s="49">
        <f>IF(CX12="","",DE12/SUM(DI12:FD12))</f>
      </c>
      <c r="DG12" s="10" t="str">
        <f t="shared" si="42"/>
        <v>B</v>
      </c>
      <c r="DH12" s="11">
        <f>IF(E12&gt;0,(J12+Q12+Z12+AI12+AR12+BA12+BJ12+BS12+CB12+CK12+CT12+DC12)/SUM(DI12:FD12),0)</f>
        <v>136.5</v>
      </c>
      <c r="DI12" s="56">
        <f t="shared" si="43"/>
        <v>1</v>
      </c>
      <c r="DJ12" s="56">
        <f t="shared" si="44"/>
        <v>1</v>
      </c>
      <c r="DK12" s="56">
        <f t="shared" si="45"/>
        <v>0</v>
      </c>
      <c r="DL12" s="56">
        <f t="shared" si="46"/>
        <v>0</v>
      </c>
      <c r="DM12" s="11">
        <f t="shared" si="47"/>
        <v>0</v>
      </c>
      <c r="DN12" s="11">
        <f t="shared" si="48"/>
        <v>0</v>
      </c>
      <c r="DO12" s="11">
        <f t="shared" si="49"/>
        <v>0</v>
      </c>
      <c r="DP12" s="11">
        <f t="shared" si="50"/>
        <v>0</v>
      </c>
      <c r="DQ12" s="56">
        <f t="shared" si="51"/>
        <v>0</v>
      </c>
      <c r="DR12" s="56">
        <f t="shared" si="52"/>
        <v>0</v>
      </c>
      <c r="DS12" s="56">
        <f t="shared" si="53"/>
        <v>0</v>
      </c>
      <c r="DT12" s="56">
        <f t="shared" si="54"/>
        <v>0</v>
      </c>
      <c r="DU12" s="11">
        <f t="shared" si="55"/>
        <v>0</v>
      </c>
      <c r="DV12" s="11">
        <f t="shared" si="56"/>
        <v>0</v>
      </c>
      <c r="DW12" s="11">
        <f t="shared" si="57"/>
        <v>0</v>
      </c>
      <c r="DX12" s="11">
        <f t="shared" si="58"/>
        <v>0</v>
      </c>
      <c r="DY12" s="56">
        <f t="shared" si="59"/>
        <v>0</v>
      </c>
      <c r="DZ12" s="56">
        <f t="shared" si="60"/>
        <v>0</v>
      </c>
      <c r="EA12" s="56">
        <f t="shared" si="61"/>
        <v>0</v>
      </c>
      <c r="EB12" s="56">
        <f t="shared" si="62"/>
        <v>0</v>
      </c>
      <c r="EC12" s="11">
        <f t="shared" si="63"/>
        <v>0</v>
      </c>
      <c r="ED12" s="11">
        <f t="shared" si="64"/>
        <v>0</v>
      </c>
      <c r="EE12" s="11">
        <f t="shared" si="65"/>
        <v>0</v>
      </c>
      <c r="EF12" s="11">
        <f t="shared" si="66"/>
        <v>0</v>
      </c>
      <c r="EG12" s="56">
        <f t="shared" si="67"/>
        <v>0</v>
      </c>
      <c r="EH12" s="56">
        <f t="shared" si="68"/>
        <v>0</v>
      </c>
      <c r="EI12" s="56">
        <f t="shared" si="69"/>
        <v>0</v>
      </c>
      <c r="EJ12" s="56">
        <f t="shared" si="70"/>
        <v>0</v>
      </c>
      <c r="EK12" s="11">
        <f t="shared" si="71"/>
        <v>0</v>
      </c>
      <c r="EL12" s="11">
        <f t="shared" si="72"/>
        <v>0</v>
      </c>
      <c r="EM12" s="11">
        <f t="shared" si="73"/>
        <v>0</v>
      </c>
      <c r="EN12" s="11">
        <f t="shared" si="74"/>
        <v>0</v>
      </c>
      <c r="EO12" s="56">
        <f t="shared" si="75"/>
        <v>0</v>
      </c>
      <c r="EP12" s="56">
        <f t="shared" si="76"/>
        <v>0</v>
      </c>
      <c r="EQ12" s="56">
        <f t="shared" si="77"/>
        <v>0</v>
      </c>
      <c r="ER12" s="56">
        <f t="shared" si="78"/>
        <v>0</v>
      </c>
      <c r="ES12" s="11">
        <f t="shared" si="79"/>
        <v>0</v>
      </c>
      <c r="ET12" s="11">
        <f t="shared" si="80"/>
        <v>0</v>
      </c>
      <c r="EU12" s="11">
        <f t="shared" si="81"/>
        <v>0</v>
      </c>
      <c r="EV12" s="11">
        <f t="shared" si="82"/>
        <v>0</v>
      </c>
      <c r="EW12" s="56">
        <f t="shared" si="83"/>
        <v>0</v>
      </c>
      <c r="EX12" s="56">
        <f t="shared" si="84"/>
        <v>0</v>
      </c>
      <c r="EY12" s="56">
        <f t="shared" si="85"/>
        <v>0</v>
      </c>
      <c r="EZ12" s="56">
        <f t="shared" si="86"/>
        <v>0</v>
      </c>
      <c r="FA12" s="11">
        <f t="shared" si="87"/>
        <v>0</v>
      </c>
      <c r="FB12" s="11">
        <f t="shared" si="88"/>
        <v>0</v>
      </c>
      <c r="FC12" s="11">
        <f t="shared" si="89"/>
        <v>0</v>
      </c>
      <c r="FD12" s="11">
        <f t="shared" si="90"/>
        <v>0</v>
      </c>
    </row>
    <row r="13" spans="1:160" ht="11.25">
      <c r="A13" s="58" t="s">
        <v>39</v>
      </c>
      <c r="B13" s="43">
        <v>43</v>
      </c>
      <c r="C13" s="73" t="s">
        <v>44</v>
      </c>
      <c r="D13" s="45">
        <f>IF(E13="","",SUM(DI13:FD13))</f>
        <v>4</v>
      </c>
      <c r="E13" s="46">
        <v>129</v>
      </c>
      <c r="F13" s="46">
        <v>121</v>
      </c>
      <c r="G13" s="46">
        <v>118</v>
      </c>
      <c r="H13" s="46">
        <v>120</v>
      </c>
      <c r="I13" s="47">
        <f t="shared" si="0"/>
        <v>488</v>
      </c>
      <c r="J13" s="48">
        <f t="shared" si="1"/>
        <v>488</v>
      </c>
      <c r="K13" s="49">
        <f t="shared" si="2"/>
        <v>122</v>
      </c>
      <c r="L13" s="50"/>
      <c r="M13" s="50"/>
      <c r="N13" s="50"/>
      <c r="O13" s="50"/>
      <c r="P13" s="51">
        <f t="shared" si="3"/>
      </c>
      <c r="Q13" s="52">
        <f t="shared" si="4"/>
        <v>0</v>
      </c>
      <c r="R13" s="53">
        <f t="shared" si="5"/>
      </c>
      <c r="S13" s="54">
        <f t="shared" si="6"/>
      </c>
      <c r="T13" s="49">
        <f t="shared" si="7"/>
      </c>
      <c r="U13" s="50"/>
      <c r="V13" s="50"/>
      <c r="W13" s="50"/>
      <c r="X13" s="50"/>
      <c r="Y13" s="51">
        <f t="shared" si="8"/>
      </c>
      <c r="Z13" s="52">
        <f t="shared" si="9"/>
        <v>0</v>
      </c>
      <c r="AA13" s="55">
        <f t="shared" si="10"/>
      </c>
      <c r="AB13" s="54">
        <f t="shared" si="11"/>
      </c>
      <c r="AC13" s="49">
        <f t="shared" si="12"/>
      </c>
      <c r="AD13" s="50"/>
      <c r="AE13" s="50"/>
      <c r="AF13" s="50"/>
      <c r="AG13" s="50"/>
      <c r="AH13" s="51">
        <f t="shared" si="13"/>
      </c>
      <c r="AI13" s="52">
        <f t="shared" si="14"/>
        <v>0</v>
      </c>
      <c r="AJ13" s="55">
        <f t="shared" si="15"/>
      </c>
      <c r="AK13" s="54">
        <f t="shared" si="16"/>
      </c>
      <c r="AL13" s="49">
        <f t="shared" si="17"/>
      </c>
      <c r="AM13" s="50"/>
      <c r="AN13" s="50"/>
      <c r="AO13" s="50"/>
      <c r="AP13" s="50"/>
      <c r="AQ13" s="51">
        <f t="shared" si="18"/>
      </c>
      <c r="AR13" s="52">
        <f t="shared" si="19"/>
        <v>0</v>
      </c>
      <c r="AS13" s="55">
        <f>IF(AQ13="","",AQ13/SUM(DY13:EB13))</f>
      </c>
      <c r="AT13" s="54">
        <f t="shared" si="20"/>
      </c>
      <c r="AU13" s="49">
        <f>IF(AM13="","",AT13/SUM(DI13:EB13))</f>
      </c>
      <c r="AV13" s="50"/>
      <c r="AW13" s="50"/>
      <c r="AX13" s="50"/>
      <c r="AY13" s="50"/>
      <c r="AZ13" s="51">
        <f t="shared" si="21"/>
      </c>
      <c r="BA13" s="52">
        <f t="shared" si="22"/>
        <v>0</v>
      </c>
      <c r="BB13" s="55">
        <f>IF(AZ13="","",AZ13/SUM(EC13:EF13))</f>
      </c>
      <c r="BC13" s="54">
        <f t="shared" si="23"/>
      </c>
      <c r="BD13" s="49">
        <f>IF(AV13="","",BC13/SUM(DI13:EF13))</f>
      </c>
      <c r="BE13" s="50"/>
      <c r="BF13" s="50"/>
      <c r="BG13" s="50"/>
      <c r="BH13" s="50"/>
      <c r="BI13" s="51">
        <f t="shared" si="24"/>
      </c>
      <c r="BJ13" s="52">
        <f t="shared" si="25"/>
        <v>0</v>
      </c>
      <c r="BK13" s="55">
        <f>IF(BI13="","",BI13/SUM(EG13:EJ13))</f>
      </c>
      <c r="BL13" s="54">
        <f t="shared" si="26"/>
      </c>
      <c r="BM13" s="49">
        <f>IF(BE13="","",BL13/SUM(DI13:EJ13))</f>
      </c>
      <c r="BN13" s="50"/>
      <c r="BO13" s="50"/>
      <c r="BP13" s="50"/>
      <c r="BQ13" s="50"/>
      <c r="BR13" s="51">
        <f t="shared" si="27"/>
      </c>
      <c r="BS13" s="52">
        <f t="shared" si="28"/>
        <v>0</v>
      </c>
      <c r="BT13" s="55">
        <f>IF(BR13="","",BR13/SUM(EK13:EN13))</f>
      </c>
      <c r="BU13" s="54">
        <f t="shared" si="29"/>
      </c>
      <c r="BV13" s="49">
        <f>IF(BN13="","",BU13/SUM(DI13:EN13))</f>
      </c>
      <c r="BW13" s="50"/>
      <c r="BX13" s="50"/>
      <c r="BY13" s="50"/>
      <c r="BZ13" s="50"/>
      <c r="CA13" s="51">
        <f t="shared" si="30"/>
      </c>
      <c r="CB13" s="52">
        <f t="shared" si="31"/>
        <v>0</v>
      </c>
      <c r="CC13" s="55">
        <f>IF(CA13="","",CA13/SUM(EO13:ER13))</f>
      </c>
      <c r="CD13" s="54">
        <f t="shared" si="32"/>
      </c>
      <c r="CE13" s="49">
        <f>IF(BW13="","",CD13/SUM(DI13:ER13))</f>
      </c>
      <c r="CF13" s="50"/>
      <c r="CG13" s="50"/>
      <c r="CH13" s="50"/>
      <c r="CI13" s="50"/>
      <c r="CJ13" s="51">
        <f t="shared" si="33"/>
      </c>
      <c r="CK13" s="52">
        <f t="shared" si="34"/>
        <v>0</v>
      </c>
      <c r="CL13" s="55">
        <f>IF(CJ13="","",CJ13/SUM(ES13:EV13))</f>
      </c>
      <c r="CM13" s="54">
        <f t="shared" si="35"/>
      </c>
      <c r="CN13" s="49">
        <f>IF(CF13="","",CM13/SUM(DI13:EV13))</f>
      </c>
      <c r="CO13" s="50"/>
      <c r="CP13" s="50"/>
      <c r="CQ13" s="50"/>
      <c r="CR13" s="50"/>
      <c r="CS13" s="51">
        <f t="shared" si="36"/>
      </c>
      <c r="CT13" s="52">
        <f t="shared" si="37"/>
        <v>0</v>
      </c>
      <c r="CU13" s="55">
        <f>IF(CS13="","",CS13/SUM(EW13:EZ13))</f>
      </c>
      <c r="CV13" s="54">
        <f t="shared" si="38"/>
      </c>
      <c r="CW13" s="49">
        <f>IF(CO13="","",CV13/SUM(DI13:EZ13))</f>
      </c>
      <c r="CX13" s="50"/>
      <c r="CY13" s="50"/>
      <c r="CZ13" s="50"/>
      <c r="DA13" s="50"/>
      <c r="DB13" s="51">
        <f t="shared" si="39"/>
      </c>
      <c r="DC13" s="52">
        <f t="shared" si="40"/>
        <v>0</v>
      </c>
      <c r="DD13" s="55">
        <f>IF(DB13="","",DB13/SUM(FA13:FD13))</f>
      </c>
      <c r="DE13" s="54">
        <f t="shared" si="41"/>
      </c>
      <c r="DF13" s="49">
        <f>IF(CX13="","",DE13/SUM(DI13:FD13))</f>
      </c>
      <c r="DG13" s="10" t="str">
        <f t="shared" si="42"/>
        <v>B</v>
      </c>
      <c r="DH13" s="11">
        <f>IF(E13&gt;0,(J13+Q13+Z13+AI13+AR13+BA13+BJ13+BS13+CB13+CK13+CT13+DC13)/SUM(DI13:FD13),0)</f>
        <v>122</v>
      </c>
      <c r="DI13" s="56">
        <f t="shared" si="43"/>
        <v>1</v>
      </c>
      <c r="DJ13" s="56">
        <f t="shared" si="44"/>
        <v>1</v>
      </c>
      <c r="DK13" s="56">
        <f t="shared" si="45"/>
        <v>1</v>
      </c>
      <c r="DL13" s="56">
        <f t="shared" si="46"/>
        <v>1</v>
      </c>
      <c r="DM13" s="11">
        <f t="shared" si="47"/>
        <v>0</v>
      </c>
      <c r="DN13" s="11">
        <f t="shared" si="48"/>
        <v>0</v>
      </c>
      <c r="DO13" s="11">
        <f t="shared" si="49"/>
        <v>0</v>
      </c>
      <c r="DP13" s="11">
        <f t="shared" si="50"/>
        <v>0</v>
      </c>
      <c r="DQ13" s="56">
        <f t="shared" si="51"/>
        <v>0</v>
      </c>
      <c r="DR13" s="56">
        <f t="shared" si="52"/>
        <v>0</v>
      </c>
      <c r="DS13" s="56">
        <f t="shared" si="53"/>
        <v>0</v>
      </c>
      <c r="DT13" s="56">
        <f t="shared" si="54"/>
        <v>0</v>
      </c>
      <c r="DU13" s="11">
        <f t="shared" si="55"/>
        <v>0</v>
      </c>
      <c r="DV13" s="11">
        <f t="shared" si="56"/>
        <v>0</v>
      </c>
      <c r="DW13" s="11">
        <f t="shared" si="57"/>
        <v>0</v>
      </c>
      <c r="DX13" s="11">
        <f t="shared" si="58"/>
        <v>0</v>
      </c>
      <c r="DY13" s="56">
        <f t="shared" si="59"/>
        <v>0</v>
      </c>
      <c r="DZ13" s="56">
        <f t="shared" si="60"/>
        <v>0</v>
      </c>
      <c r="EA13" s="56">
        <f t="shared" si="61"/>
        <v>0</v>
      </c>
      <c r="EB13" s="56">
        <f t="shared" si="62"/>
        <v>0</v>
      </c>
      <c r="EC13" s="11">
        <f t="shared" si="63"/>
        <v>0</v>
      </c>
      <c r="ED13" s="11">
        <f t="shared" si="64"/>
        <v>0</v>
      </c>
      <c r="EE13" s="11">
        <f t="shared" si="65"/>
        <v>0</v>
      </c>
      <c r="EF13" s="11">
        <f t="shared" si="66"/>
        <v>0</v>
      </c>
      <c r="EG13" s="56">
        <f t="shared" si="67"/>
        <v>0</v>
      </c>
      <c r="EH13" s="56">
        <f t="shared" si="68"/>
        <v>0</v>
      </c>
      <c r="EI13" s="56">
        <f t="shared" si="69"/>
        <v>0</v>
      </c>
      <c r="EJ13" s="56">
        <f t="shared" si="70"/>
        <v>0</v>
      </c>
      <c r="EK13" s="11">
        <f t="shared" si="71"/>
        <v>0</v>
      </c>
      <c r="EL13" s="11">
        <f t="shared" si="72"/>
        <v>0</v>
      </c>
      <c r="EM13" s="11">
        <f t="shared" si="73"/>
        <v>0</v>
      </c>
      <c r="EN13" s="11">
        <f t="shared" si="74"/>
        <v>0</v>
      </c>
      <c r="EO13" s="56">
        <f t="shared" si="75"/>
        <v>0</v>
      </c>
      <c r="EP13" s="56">
        <f t="shared" si="76"/>
        <v>0</v>
      </c>
      <c r="EQ13" s="56">
        <f t="shared" si="77"/>
        <v>0</v>
      </c>
      <c r="ER13" s="56">
        <f t="shared" si="78"/>
        <v>0</v>
      </c>
      <c r="ES13" s="11">
        <f t="shared" si="79"/>
        <v>0</v>
      </c>
      <c r="ET13" s="11">
        <f t="shared" si="80"/>
        <v>0</v>
      </c>
      <c r="EU13" s="11">
        <f t="shared" si="81"/>
        <v>0</v>
      </c>
      <c r="EV13" s="11">
        <f t="shared" si="82"/>
        <v>0</v>
      </c>
      <c r="EW13" s="56">
        <f t="shared" si="83"/>
        <v>0</v>
      </c>
      <c r="EX13" s="56">
        <f t="shared" si="84"/>
        <v>0</v>
      </c>
      <c r="EY13" s="56">
        <f t="shared" si="85"/>
        <v>0</v>
      </c>
      <c r="EZ13" s="56">
        <f t="shared" si="86"/>
        <v>0</v>
      </c>
      <c r="FA13" s="11">
        <f t="shared" si="87"/>
        <v>0</v>
      </c>
      <c r="FB13" s="11">
        <f t="shared" si="88"/>
        <v>0</v>
      </c>
      <c r="FC13" s="11">
        <f t="shared" si="89"/>
        <v>0</v>
      </c>
      <c r="FD13" s="11">
        <f t="shared" si="90"/>
        <v>0</v>
      </c>
    </row>
    <row r="14" spans="1:160" ht="11.25">
      <c r="A14" s="58" t="s">
        <v>39</v>
      </c>
      <c r="B14" s="43">
        <v>57</v>
      </c>
      <c r="C14" s="73" t="s">
        <v>48</v>
      </c>
      <c r="D14" s="45">
        <f>IF(E14="","",SUM(DI14:FD14))</f>
      </c>
      <c r="E14" s="46"/>
      <c r="F14" s="46"/>
      <c r="G14" s="46"/>
      <c r="H14" s="46"/>
      <c r="I14" s="47">
        <f t="shared" si="0"/>
      </c>
      <c r="J14" s="48">
        <f t="shared" si="1"/>
        <v>0</v>
      </c>
      <c r="K14" s="49">
        <f t="shared" si="2"/>
      </c>
      <c r="L14" s="50"/>
      <c r="M14" s="50"/>
      <c r="N14" s="50"/>
      <c r="O14" s="50"/>
      <c r="P14" s="51">
        <f t="shared" si="3"/>
      </c>
      <c r="Q14" s="52">
        <f t="shared" si="4"/>
        <v>0</v>
      </c>
      <c r="R14" s="53">
        <f t="shared" si="5"/>
      </c>
      <c r="S14" s="54">
        <f t="shared" si="6"/>
      </c>
      <c r="T14" s="49">
        <f t="shared" si="7"/>
      </c>
      <c r="U14" s="50"/>
      <c r="V14" s="50"/>
      <c r="W14" s="50"/>
      <c r="X14" s="50"/>
      <c r="Y14" s="51">
        <f t="shared" si="8"/>
      </c>
      <c r="Z14" s="52">
        <f t="shared" si="9"/>
        <v>0</v>
      </c>
      <c r="AA14" s="55">
        <f t="shared" si="10"/>
      </c>
      <c r="AB14" s="54">
        <f t="shared" si="11"/>
      </c>
      <c r="AC14" s="49">
        <f t="shared" si="12"/>
      </c>
      <c r="AD14" s="50"/>
      <c r="AE14" s="50"/>
      <c r="AF14" s="50"/>
      <c r="AG14" s="50"/>
      <c r="AH14" s="51">
        <f t="shared" si="13"/>
      </c>
      <c r="AI14" s="52">
        <f t="shared" si="14"/>
        <v>0</v>
      </c>
      <c r="AJ14" s="55">
        <f t="shared" si="15"/>
      </c>
      <c r="AK14" s="54">
        <f t="shared" si="16"/>
      </c>
      <c r="AL14" s="49">
        <f t="shared" si="17"/>
      </c>
      <c r="AM14" s="50"/>
      <c r="AN14" s="50"/>
      <c r="AO14" s="50"/>
      <c r="AP14" s="50"/>
      <c r="AQ14" s="51">
        <f t="shared" si="18"/>
      </c>
      <c r="AR14" s="52">
        <f t="shared" si="19"/>
        <v>0</v>
      </c>
      <c r="AS14" s="55">
        <f>IF(AQ14="","",AQ14/SUM(DY14:EB14))</f>
      </c>
      <c r="AT14" s="54">
        <f t="shared" si="20"/>
      </c>
      <c r="AU14" s="49">
        <f>IF(AM14="","",AT14/SUM(DI14:EB14))</f>
      </c>
      <c r="AV14" s="50"/>
      <c r="AW14" s="50"/>
      <c r="AX14" s="50"/>
      <c r="AY14" s="50"/>
      <c r="AZ14" s="51">
        <f t="shared" si="21"/>
      </c>
      <c r="BA14" s="52">
        <f t="shared" si="22"/>
        <v>0</v>
      </c>
      <c r="BB14" s="55">
        <f>IF(AZ14="","",AZ14/SUM(EC14:EF14))</f>
      </c>
      <c r="BC14" s="54">
        <f t="shared" si="23"/>
      </c>
      <c r="BD14" s="49">
        <f>IF(AV14="","",BC14/SUM(DI14:EF14))</f>
      </c>
      <c r="BE14" s="50"/>
      <c r="BF14" s="50"/>
      <c r="BG14" s="50"/>
      <c r="BH14" s="50"/>
      <c r="BI14" s="51">
        <f t="shared" si="24"/>
      </c>
      <c r="BJ14" s="52">
        <f t="shared" si="25"/>
        <v>0</v>
      </c>
      <c r="BK14" s="55">
        <f>IF(BI14="","",BI14/SUM(EG14:EJ14))</f>
      </c>
      <c r="BL14" s="54">
        <f t="shared" si="26"/>
      </c>
      <c r="BM14" s="49">
        <f>IF(BE14="","",BL14/SUM(DI14:EJ14))</f>
      </c>
      <c r="BN14" s="50"/>
      <c r="BO14" s="50"/>
      <c r="BP14" s="50"/>
      <c r="BQ14" s="50"/>
      <c r="BR14" s="51">
        <f t="shared" si="27"/>
      </c>
      <c r="BS14" s="52">
        <f t="shared" si="28"/>
        <v>0</v>
      </c>
      <c r="BT14" s="55">
        <f>IF(BR14="","",BR14/SUM(EK14:EN14))</f>
      </c>
      <c r="BU14" s="54">
        <f t="shared" si="29"/>
      </c>
      <c r="BV14" s="49">
        <f>IF(BN14="","",BU14/SUM(DI14:EN14))</f>
      </c>
      <c r="BW14" s="50"/>
      <c r="BX14" s="50"/>
      <c r="BY14" s="50"/>
      <c r="BZ14" s="50"/>
      <c r="CA14" s="51">
        <f t="shared" si="30"/>
      </c>
      <c r="CB14" s="52">
        <f t="shared" si="31"/>
        <v>0</v>
      </c>
      <c r="CC14" s="55">
        <f>IF(CA14="","",CA14/SUM(EO14:ER14))</f>
      </c>
      <c r="CD14" s="54">
        <f t="shared" si="32"/>
      </c>
      <c r="CE14" s="49">
        <f>IF(BW14="","",CD14/SUM(DI14:ER14))</f>
      </c>
      <c r="CF14" s="50"/>
      <c r="CG14" s="50"/>
      <c r="CH14" s="50"/>
      <c r="CI14" s="50"/>
      <c r="CJ14" s="51">
        <f t="shared" si="33"/>
      </c>
      <c r="CK14" s="52">
        <f t="shared" si="34"/>
        <v>0</v>
      </c>
      <c r="CL14" s="55">
        <f>IF(CJ14="","",CJ14/SUM(ES14:EV14))</f>
      </c>
      <c r="CM14" s="54">
        <f t="shared" si="35"/>
      </c>
      <c r="CN14" s="49">
        <f>IF(CF14="","",CM14/SUM(DI14:EV14))</f>
      </c>
      <c r="CO14" s="50"/>
      <c r="CP14" s="50"/>
      <c r="CQ14" s="50"/>
      <c r="CR14" s="50"/>
      <c r="CS14" s="51">
        <f t="shared" si="36"/>
      </c>
      <c r="CT14" s="52">
        <f t="shared" si="37"/>
        <v>0</v>
      </c>
      <c r="CU14" s="55">
        <f>IF(CS14="","",CS14/SUM(EW14:EZ14))</f>
      </c>
      <c r="CV14" s="54">
        <f t="shared" si="38"/>
      </c>
      <c r="CW14" s="49">
        <f>IF(CO14="","",CV14/SUM(DI14:EZ14))</f>
      </c>
      <c r="CX14" s="50"/>
      <c r="CY14" s="50"/>
      <c r="CZ14" s="50"/>
      <c r="DA14" s="50"/>
      <c r="DB14" s="51">
        <f t="shared" si="39"/>
      </c>
      <c r="DC14" s="52">
        <f t="shared" si="40"/>
        <v>0</v>
      </c>
      <c r="DD14" s="55">
        <f>IF(DB14="","",DB14/SUM(FA14:FD14))</f>
      </c>
      <c r="DE14" s="54">
        <f t="shared" si="41"/>
      </c>
      <c r="DF14" s="49">
        <f>IF(CX14="","",DE14/SUM(DI14:FD14))</f>
      </c>
      <c r="DG14" s="10" t="str">
        <f t="shared" si="42"/>
        <v>B</v>
      </c>
      <c r="DH14" s="11">
        <f>IF(E14&gt;0,(J14+Q14+Z14+AI14+AR14+BA14+BJ14+BS14+CB14+CK14+CT14+DC14)/SUM(DI14:FD14),0)</f>
        <v>0</v>
      </c>
      <c r="DI14" s="56">
        <f t="shared" si="43"/>
        <v>0</v>
      </c>
      <c r="DJ14" s="56">
        <f t="shared" si="44"/>
        <v>0</v>
      </c>
      <c r="DK14" s="56">
        <f t="shared" si="45"/>
        <v>0</v>
      </c>
      <c r="DL14" s="56">
        <f t="shared" si="46"/>
        <v>0</v>
      </c>
      <c r="DM14" s="11">
        <f t="shared" si="47"/>
        <v>0</v>
      </c>
      <c r="DN14" s="11">
        <f t="shared" si="48"/>
        <v>0</v>
      </c>
      <c r="DO14" s="11">
        <f t="shared" si="49"/>
        <v>0</v>
      </c>
      <c r="DP14" s="11">
        <f t="shared" si="50"/>
        <v>0</v>
      </c>
      <c r="DQ14" s="56">
        <f t="shared" si="51"/>
        <v>0</v>
      </c>
      <c r="DR14" s="56">
        <f t="shared" si="52"/>
        <v>0</v>
      </c>
      <c r="DS14" s="56">
        <f t="shared" si="53"/>
        <v>0</v>
      </c>
      <c r="DT14" s="56">
        <f t="shared" si="54"/>
        <v>0</v>
      </c>
      <c r="DU14" s="11">
        <f t="shared" si="55"/>
        <v>0</v>
      </c>
      <c r="DV14" s="11">
        <f t="shared" si="56"/>
        <v>0</v>
      </c>
      <c r="DW14" s="11">
        <f t="shared" si="57"/>
        <v>0</v>
      </c>
      <c r="DX14" s="11">
        <f t="shared" si="58"/>
        <v>0</v>
      </c>
      <c r="DY14" s="56">
        <f t="shared" si="59"/>
        <v>0</v>
      </c>
      <c r="DZ14" s="56">
        <f t="shared" si="60"/>
        <v>0</v>
      </c>
      <c r="EA14" s="56">
        <f t="shared" si="61"/>
        <v>0</v>
      </c>
      <c r="EB14" s="56">
        <f t="shared" si="62"/>
        <v>0</v>
      </c>
      <c r="EC14" s="11">
        <f t="shared" si="63"/>
        <v>0</v>
      </c>
      <c r="ED14" s="11">
        <f t="shared" si="64"/>
        <v>0</v>
      </c>
      <c r="EE14" s="11">
        <f t="shared" si="65"/>
        <v>0</v>
      </c>
      <c r="EF14" s="11">
        <f t="shared" si="66"/>
        <v>0</v>
      </c>
      <c r="EG14" s="56">
        <f t="shared" si="67"/>
        <v>0</v>
      </c>
      <c r="EH14" s="56">
        <f t="shared" si="68"/>
        <v>0</v>
      </c>
      <c r="EI14" s="56">
        <f t="shared" si="69"/>
        <v>0</v>
      </c>
      <c r="EJ14" s="56">
        <f t="shared" si="70"/>
        <v>0</v>
      </c>
      <c r="EK14" s="11">
        <f t="shared" si="71"/>
        <v>0</v>
      </c>
      <c r="EL14" s="11">
        <f t="shared" si="72"/>
        <v>0</v>
      </c>
      <c r="EM14" s="11">
        <f t="shared" si="73"/>
        <v>0</v>
      </c>
      <c r="EN14" s="11">
        <f t="shared" si="74"/>
        <v>0</v>
      </c>
      <c r="EO14" s="56">
        <f t="shared" si="75"/>
        <v>0</v>
      </c>
      <c r="EP14" s="56">
        <f t="shared" si="76"/>
        <v>0</v>
      </c>
      <c r="EQ14" s="56">
        <f t="shared" si="77"/>
        <v>0</v>
      </c>
      <c r="ER14" s="56">
        <f t="shared" si="78"/>
        <v>0</v>
      </c>
      <c r="ES14" s="11">
        <f t="shared" si="79"/>
        <v>0</v>
      </c>
      <c r="ET14" s="11">
        <f t="shared" si="80"/>
        <v>0</v>
      </c>
      <c r="EU14" s="11">
        <f t="shared" si="81"/>
        <v>0</v>
      </c>
      <c r="EV14" s="11">
        <f t="shared" si="82"/>
        <v>0</v>
      </c>
      <c r="EW14" s="56">
        <f t="shared" si="83"/>
        <v>0</v>
      </c>
      <c r="EX14" s="56">
        <f t="shared" si="84"/>
        <v>0</v>
      </c>
      <c r="EY14" s="56">
        <f t="shared" si="85"/>
        <v>0</v>
      </c>
      <c r="EZ14" s="56">
        <f t="shared" si="86"/>
        <v>0</v>
      </c>
      <c r="FA14" s="11">
        <f t="shared" si="87"/>
        <v>0</v>
      </c>
      <c r="FB14" s="11">
        <f t="shared" si="88"/>
        <v>0</v>
      </c>
      <c r="FC14" s="11">
        <f t="shared" si="89"/>
        <v>0</v>
      </c>
      <c r="FD14" s="11">
        <f t="shared" si="90"/>
        <v>0</v>
      </c>
    </row>
    <row r="15" spans="1:160" ht="11.25">
      <c r="A15" s="58" t="s">
        <v>39</v>
      </c>
      <c r="B15" s="43">
        <v>65</v>
      </c>
      <c r="C15" s="73" t="s">
        <v>50</v>
      </c>
      <c r="D15" s="45">
        <f>IF(E15="","",SUM(DI15:FD15))</f>
        <v>2</v>
      </c>
      <c r="E15" s="46">
        <v>130</v>
      </c>
      <c r="F15" s="46">
        <v>125</v>
      </c>
      <c r="G15" s="46"/>
      <c r="H15" s="46"/>
      <c r="I15" s="47">
        <f t="shared" si="0"/>
        <v>255</v>
      </c>
      <c r="J15" s="48">
        <f t="shared" si="1"/>
        <v>255</v>
      </c>
      <c r="K15" s="49">
        <f t="shared" si="2"/>
        <v>127.5</v>
      </c>
      <c r="L15" s="50"/>
      <c r="M15" s="50"/>
      <c r="N15" s="50"/>
      <c r="O15" s="50"/>
      <c r="P15" s="51">
        <f t="shared" si="3"/>
      </c>
      <c r="Q15" s="52">
        <f t="shared" si="4"/>
        <v>0</v>
      </c>
      <c r="R15" s="53">
        <f t="shared" si="5"/>
      </c>
      <c r="S15" s="54">
        <f t="shared" si="6"/>
      </c>
      <c r="T15" s="49">
        <f t="shared" si="7"/>
      </c>
      <c r="U15" s="50"/>
      <c r="V15" s="50"/>
      <c r="W15" s="50"/>
      <c r="X15" s="50"/>
      <c r="Y15" s="51">
        <f t="shared" si="8"/>
      </c>
      <c r="Z15" s="52">
        <f t="shared" si="9"/>
        <v>0</v>
      </c>
      <c r="AA15" s="55">
        <f t="shared" si="10"/>
      </c>
      <c r="AB15" s="54">
        <f t="shared" si="11"/>
      </c>
      <c r="AC15" s="49">
        <f t="shared" si="12"/>
      </c>
      <c r="AD15" s="50"/>
      <c r="AE15" s="50"/>
      <c r="AF15" s="50"/>
      <c r="AG15" s="50"/>
      <c r="AH15" s="51">
        <f t="shared" si="13"/>
      </c>
      <c r="AI15" s="52">
        <f t="shared" si="14"/>
        <v>0</v>
      </c>
      <c r="AJ15" s="55">
        <f t="shared" si="15"/>
      </c>
      <c r="AK15" s="54">
        <f t="shared" si="16"/>
      </c>
      <c r="AL15" s="49">
        <f t="shared" si="17"/>
      </c>
      <c r="AM15" s="50"/>
      <c r="AN15" s="50"/>
      <c r="AO15" s="50"/>
      <c r="AP15" s="50"/>
      <c r="AQ15" s="51">
        <f t="shared" si="18"/>
      </c>
      <c r="AR15" s="52">
        <f t="shared" si="19"/>
        <v>0</v>
      </c>
      <c r="AS15" s="55">
        <f>IF(AQ15="","",AQ15/SUM(DY15:EB15))</f>
      </c>
      <c r="AT15" s="54">
        <f t="shared" si="20"/>
      </c>
      <c r="AU15" s="49">
        <f>IF(AM15="","",AT15/SUM(DI15:EB15))</f>
      </c>
      <c r="AV15" s="50"/>
      <c r="AW15" s="50"/>
      <c r="AX15" s="50"/>
      <c r="AY15" s="50"/>
      <c r="AZ15" s="51">
        <f t="shared" si="21"/>
      </c>
      <c r="BA15" s="52">
        <f t="shared" si="22"/>
        <v>0</v>
      </c>
      <c r="BB15" s="55">
        <f>IF(AZ15="","",AZ15/SUM(EC15:EF15))</f>
      </c>
      <c r="BC15" s="54">
        <f t="shared" si="23"/>
      </c>
      <c r="BD15" s="49">
        <f>IF(AV15="","",BC15/SUM(DI15:EF15))</f>
      </c>
      <c r="BE15" s="50"/>
      <c r="BF15" s="50"/>
      <c r="BG15" s="50"/>
      <c r="BH15" s="50"/>
      <c r="BI15" s="51">
        <f t="shared" si="24"/>
      </c>
      <c r="BJ15" s="52">
        <f t="shared" si="25"/>
        <v>0</v>
      </c>
      <c r="BK15" s="55">
        <f>IF(BI15="","",BI15/SUM(EG15:EJ15))</f>
      </c>
      <c r="BL15" s="54">
        <f t="shared" si="26"/>
      </c>
      <c r="BM15" s="49">
        <f>IF(BE15="","",BL15/SUM(DI15:EJ15))</f>
      </c>
      <c r="BN15" s="50"/>
      <c r="BO15" s="50"/>
      <c r="BP15" s="50"/>
      <c r="BQ15" s="50"/>
      <c r="BR15" s="51">
        <f t="shared" si="27"/>
      </c>
      <c r="BS15" s="52">
        <f t="shared" si="28"/>
        <v>0</v>
      </c>
      <c r="BT15" s="55">
        <f>IF(BR15="","",BR15/SUM(EK15:EN15))</f>
      </c>
      <c r="BU15" s="54">
        <f t="shared" si="29"/>
      </c>
      <c r="BV15" s="49">
        <f>IF(BN15="","",BU15/SUM(DI15:EN15))</f>
      </c>
      <c r="BW15" s="50"/>
      <c r="BX15" s="50"/>
      <c r="BY15" s="50"/>
      <c r="BZ15" s="50"/>
      <c r="CA15" s="51">
        <f t="shared" si="30"/>
      </c>
      <c r="CB15" s="52">
        <f t="shared" si="31"/>
        <v>0</v>
      </c>
      <c r="CC15" s="55">
        <f>IF(CA15="","",CA15/SUM(EO15:ER15))</f>
      </c>
      <c r="CD15" s="54">
        <f t="shared" si="32"/>
      </c>
      <c r="CE15" s="49">
        <f>IF(BW15="","",CD15/SUM(DI15:ER15))</f>
      </c>
      <c r="CF15" s="50"/>
      <c r="CG15" s="50"/>
      <c r="CH15" s="50"/>
      <c r="CI15" s="50"/>
      <c r="CJ15" s="51">
        <f t="shared" si="33"/>
      </c>
      <c r="CK15" s="52">
        <f t="shared" si="34"/>
        <v>0</v>
      </c>
      <c r="CL15" s="55">
        <f>IF(CJ15="","",CJ15/SUM(ES15:EV15))</f>
      </c>
      <c r="CM15" s="54">
        <f t="shared" si="35"/>
      </c>
      <c r="CN15" s="49">
        <f>IF(CF15="","",CM15/SUM(DI15:EV15))</f>
      </c>
      <c r="CO15" s="50"/>
      <c r="CP15" s="50"/>
      <c r="CQ15" s="50"/>
      <c r="CR15" s="50"/>
      <c r="CS15" s="51">
        <f t="shared" si="36"/>
      </c>
      <c r="CT15" s="52">
        <f t="shared" si="37"/>
        <v>0</v>
      </c>
      <c r="CU15" s="55">
        <f>IF(CS15="","",CS15/SUM(EW15:EZ15))</f>
      </c>
      <c r="CV15" s="54">
        <f t="shared" si="38"/>
      </c>
      <c r="CW15" s="49">
        <f>IF(CO15="","",CV15/SUM(DI15:EZ15))</f>
      </c>
      <c r="CX15" s="50"/>
      <c r="CY15" s="50"/>
      <c r="CZ15" s="50"/>
      <c r="DA15" s="50"/>
      <c r="DB15" s="51">
        <f t="shared" si="39"/>
      </c>
      <c r="DC15" s="52">
        <f t="shared" si="40"/>
        <v>0</v>
      </c>
      <c r="DD15" s="55">
        <f>IF(DB15="","",DB15/SUM(FA15:FD15))</f>
      </c>
      <c r="DE15" s="54">
        <f t="shared" si="41"/>
      </c>
      <c r="DF15" s="49">
        <f>IF(CX15="","",DE15/SUM(DI15:FD15))</f>
      </c>
      <c r="DG15" s="10" t="str">
        <f t="shared" si="42"/>
        <v>B</v>
      </c>
      <c r="DH15" s="11">
        <f>IF(E15&gt;0,(J15+Q15+Z15+AI15+AR15+BA15+BJ15+BS15+CB15+CK15+CT15+DC15)/SUM(DI15:FD15),0)</f>
        <v>127.5</v>
      </c>
      <c r="DI15" s="56">
        <f t="shared" si="43"/>
        <v>1</v>
      </c>
      <c r="DJ15" s="56">
        <f t="shared" si="44"/>
        <v>1</v>
      </c>
      <c r="DK15" s="56">
        <f t="shared" si="45"/>
        <v>0</v>
      </c>
      <c r="DL15" s="56">
        <f t="shared" si="46"/>
        <v>0</v>
      </c>
      <c r="DM15" s="11">
        <f t="shared" si="47"/>
        <v>0</v>
      </c>
      <c r="DN15" s="11">
        <f t="shared" si="48"/>
        <v>0</v>
      </c>
      <c r="DO15" s="11">
        <f t="shared" si="49"/>
        <v>0</v>
      </c>
      <c r="DP15" s="11">
        <f t="shared" si="50"/>
        <v>0</v>
      </c>
      <c r="DQ15" s="56">
        <f t="shared" si="51"/>
        <v>0</v>
      </c>
      <c r="DR15" s="56">
        <f t="shared" si="52"/>
        <v>0</v>
      </c>
      <c r="DS15" s="56">
        <f t="shared" si="53"/>
        <v>0</v>
      </c>
      <c r="DT15" s="56">
        <f t="shared" si="54"/>
        <v>0</v>
      </c>
      <c r="DU15" s="11">
        <f t="shared" si="55"/>
        <v>0</v>
      </c>
      <c r="DV15" s="11">
        <f t="shared" si="56"/>
        <v>0</v>
      </c>
      <c r="DW15" s="11">
        <f t="shared" si="57"/>
        <v>0</v>
      </c>
      <c r="DX15" s="11">
        <f t="shared" si="58"/>
        <v>0</v>
      </c>
      <c r="DY15" s="56">
        <f t="shared" si="59"/>
        <v>0</v>
      </c>
      <c r="DZ15" s="56">
        <f t="shared" si="60"/>
        <v>0</v>
      </c>
      <c r="EA15" s="56">
        <f t="shared" si="61"/>
        <v>0</v>
      </c>
      <c r="EB15" s="56">
        <f t="shared" si="62"/>
        <v>0</v>
      </c>
      <c r="EC15" s="11">
        <f t="shared" si="63"/>
        <v>0</v>
      </c>
      <c r="ED15" s="11">
        <f t="shared" si="64"/>
        <v>0</v>
      </c>
      <c r="EE15" s="11">
        <f t="shared" si="65"/>
        <v>0</v>
      </c>
      <c r="EF15" s="11">
        <f t="shared" si="66"/>
        <v>0</v>
      </c>
      <c r="EG15" s="56">
        <f t="shared" si="67"/>
        <v>0</v>
      </c>
      <c r="EH15" s="56">
        <f t="shared" si="68"/>
        <v>0</v>
      </c>
      <c r="EI15" s="56">
        <f t="shared" si="69"/>
        <v>0</v>
      </c>
      <c r="EJ15" s="56">
        <f t="shared" si="70"/>
        <v>0</v>
      </c>
      <c r="EK15" s="11">
        <f t="shared" si="71"/>
        <v>0</v>
      </c>
      <c r="EL15" s="11">
        <f t="shared" si="72"/>
        <v>0</v>
      </c>
      <c r="EM15" s="11">
        <f t="shared" si="73"/>
        <v>0</v>
      </c>
      <c r="EN15" s="11">
        <f t="shared" si="74"/>
        <v>0</v>
      </c>
      <c r="EO15" s="56">
        <f t="shared" si="75"/>
        <v>0</v>
      </c>
      <c r="EP15" s="56">
        <f t="shared" si="76"/>
        <v>0</v>
      </c>
      <c r="EQ15" s="56">
        <f t="shared" si="77"/>
        <v>0</v>
      </c>
      <c r="ER15" s="56">
        <f t="shared" si="78"/>
        <v>0</v>
      </c>
      <c r="ES15" s="11">
        <f t="shared" si="79"/>
        <v>0</v>
      </c>
      <c r="ET15" s="11">
        <f t="shared" si="80"/>
        <v>0</v>
      </c>
      <c r="EU15" s="11">
        <f t="shared" si="81"/>
        <v>0</v>
      </c>
      <c r="EV15" s="11">
        <f t="shared" si="82"/>
        <v>0</v>
      </c>
      <c r="EW15" s="56">
        <f t="shared" si="83"/>
        <v>0</v>
      </c>
      <c r="EX15" s="56">
        <f t="shared" si="84"/>
        <v>0</v>
      </c>
      <c r="EY15" s="56">
        <f t="shared" si="85"/>
        <v>0</v>
      </c>
      <c r="EZ15" s="56">
        <f t="shared" si="86"/>
        <v>0</v>
      </c>
      <c r="FA15" s="11">
        <f t="shared" si="87"/>
        <v>0</v>
      </c>
      <c r="FB15" s="11">
        <f t="shared" si="88"/>
        <v>0</v>
      </c>
      <c r="FC15" s="11">
        <f t="shared" si="89"/>
        <v>0</v>
      </c>
      <c r="FD15" s="11">
        <f t="shared" si="90"/>
        <v>0</v>
      </c>
    </row>
    <row r="16" spans="1:160" ht="11.25">
      <c r="A16" s="58" t="s">
        <v>39</v>
      </c>
      <c r="B16" s="43">
        <v>71</v>
      </c>
      <c r="C16" s="73" t="s">
        <v>53</v>
      </c>
      <c r="D16" s="45">
        <f>IF(E16="","",SUM(DI16:FD16))</f>
        <v>10</v>
      </c>
      <c r="E16" s="46">
        <v>120</v>
      </c>
      <c r="F16" s="46">
        <v>130</v>
      </c>
      <c r="G16" s="46">
        <v>134</v>
      </c>
      <c r="H16" s="46">
        <v>132</v>
      </c>
      <c r="I16" s="47">
        <f t="shared" si="0"/>
        <v>516</v>
      </c>
      <c r="J16" s="48">
        <f t="shared" si="1"/>
        <v>516</v>
      </c>
      <c r="K16" s="49">
        <f t="shared" si="2"/>
        <v>129</v>
      </c>
      <c r="L16" s="50">
        <v>120</v>
      </c>
      <c r="M16" s="50">
        <v>125</v>
      </c>
      <c r="N16" s="50">
        <v>117</v>
      </c>
      <c r="O16" s="50">
        <v>121</v>
      </c>
      <c r="P16" s="51">
        <f t="shared" si="3"/>
        <v>483</v>
      </c>
      <c r="Q16" s="52">
        <f t="shared" si="4"/>
        <v>483</v>
      </c>
      <c r="R16" s="53">
        <f t="shared" si="5"/>
        <v>120.75</v>
      </c>
      <c r="S16" s="54">
        <f t="shared" si="6"/>
        <v>999</v>
      </c>
      <c r="T16" s="49">
        <f t="shared" si="7"/>
        <v>124.875</v>
      </c>
      <c r="U16" s="50">
        <v>115</v>
      </c>
      <c r="V16" s="50">
        <v>130</v>
      </c>
      <c r="W16" s="50"/>
      <c r="X16" s="50"/>
      <c r="Y16" s="51">
        <f t="shared" si="8"/>
        <v>245</v>
      </c>
      <c r="Z16" s="52">
        <f t="shared" si="9"/>
        <v>245</v>
      </c>
      <c r="AA16" s="55">
        <f t="shared" si="10"/>
        <v>122.5</v>
      </c>
      <c r="AB16" s="54">
        <f t="shared" si="11"/>
        <v>1244</v>
      </c>
      <c r="AC16" s="49">
        <f t="shared" si="12"/>
        <v>124.4</v>
      </c>
      <c r="AD16" s="50"/>
      <c r="AE16" s="50"/>
      <c r="AF16" s="50"/>
      <c r="AG16" s="50"/>
      <c r="AH16" s="51">
        <f t="shared" si="13"/>
      </c>
      <c r="AI16" s="52">
        <f t="shared" si="14"/>
        <v>0</v>
      </c>
      <c r="AJ16" s="55">
        <f t="shared" si="15"/>
      </c>
      <c r="AK16" s="54">
        <f t="shared" si="16"/>
      </c>
      <c r="AL16" s="49">
        <f t="shared" si="17"/>
      </c>
      <c r="AM16" s="50"/>
      <c r="AN16" s="50"/>
      <c r="AO16" s="50"/>
      <c r="AP16" s="50"/>
      <c r="AQ16" s="51">
        <f t="shared" si="18"/>
      </c>
      <c r="AR16" s="52">
        <f t="shared" si="19"/>
        <v>0</v>
      </c>
      <c r="AS16" s="55">
        <f>IF(AQ16="","",AQ16/SUM(DY16:EB16))</f>
      </c>
      <c r="AT16" s="54">
        <f t="shared" si="20"/>
      </c>
      <c r="AU16" s="49">
        <f>IF(AM16="","",AT16/SUM(DI16:EB16))</f>
      </c>
      <c r="AV16" s="50"/>
      <c r="AW16" s="50"/>
      <c r="AX16" s="50"/>
      <c r="AY16" s="50"/>
      <c r="AZ16" s="51">
        <f t="shared" si="21"/>
      </c>
      <c r="BA16" s="52">
        <f t="shared" si="22"/>
        <v>0</v>
      </c>
      <c r="BB16" s="55">
        <f>IF(AZ16="","",AZ16/SUM(EC16:EF16))</f>
      </c>
      <c r="BC16" s="54">
        <f t="shared" si="23"/>
      </c>
      <c r="BD16" s="49">
        <f>IF(AV16="","",BC16/SUM(DI16:EF16))</f>
      </c>
      <c r="BE16" s="50"/>
      <c r="BF16" s="50"/>
      <c r="BG16" s="50"/>
      <c r="BH16" s="50"/>
      <c r="BI16" s="51">
        <f t="shared" si="24"/>
      </c>
      <c r="BJ16" s="52">
        <f t="shared" si="25"/>
        <v>0</v>
      </c>
      <c r="BK16" s="55">
        <f>IF(BI16="","",BI16/SUM(EG16:EJ16))</f>
      </c>
      <c r="BL16" s="54">
        <f t="shared" si="26"/>
      </c>
      <c r="BM16" s="49">
        <f>IF(BE16="","",BL16/SUM(DI16:EJ16))</f>
      </c>
      <c r="BN16" s="50"/>
      <c r="BO16" s="50"/>
      <c r="BP16" s="50"/>
      <c r="BQ16" s="50"/>
      <c r="BR16" s="51">
        <f t="shared" si="27"/>
      </c>
      <c r="BS16" s="52">
        <f t="shared" si="28"/>
        <v>0</v>
      </c>
      <c r="BT16" s="55">
        <f>IF(BR16="","",BR16/SUM(EK16:EN16))</f>
      </c>
      <c r="BU16" s="54">
        <f t="shared" si="29"/>
      </c>
      <c r="BV16" s="49">
        <f>IF(BN16="","",BU16/SUM(DI16:EN16))</f>
      </c>
      <c r="BW16" s="50"/>
      <c r="BX16" s="50"/>
      <c r="BY16" s="50"/>
      <c r="BZ16" s="50"/>
      <c r="CA16" s="51">
        <f t="shared" si="30"/>
      </c>
      <c r="CB16" s="52">
        <f t="shared" si="31"/>
        <v>0</v>
      </c>
      <c r="CC16" s="55">
        <f>IF(CA16="","",CA16/SUM(EO16:ER16))</f>
      </c>
      <c r="CD16" s="54">
        <f t="shared" si="32"/>
      </c>
      <c r="CE16" s="49">
        <f>IF(BW16="","",CD16/SUM(DI16:ER16))</f>
      </c>
      <c r="CF16" s="50"/>
      <c r="CG16" s="50"/>
      <c r="CH16" s="50"/>
      <c r="CI16" s="50"/>
      <c r="CJ16" s="51">
        <f t="shared" si="33"/>
      </c>
      <c r="CK16" s="52">
        <f t="shared" si="34"/>
        <v>0</v>
      </c>
      <c r="CL16" s="55">
        <f>IF(CJ16="","",CJ16/SUM(ES16:EV16))</f>
      </c>
      <c r="CM16" s="54">
        <f t="shared" si="35"/>
      </c>
      <c r="CN16" s="49">
        <f>IF(CF16="","",CM16/SUM(DI16:EV16))</f>
      </c>
      <c r="CO16" s="50"/>
      <c r="CP16" s="50"/>
      <c r="CQ16" s="50"/>
      <c r="CR16" s="50"/>
      <c r="CS16" s="51">
        <f t="shared" si="36"/>
      </c>
      <c r="CT16" s="52">
        <f t="shared" si="37"/>
        <v>0</v>
      </c>
      <c r="CU16" s="55">
        <f>IF(CS16="","",CS16/SUM(EW16:EZ16))</f>
      </c>
      <c r="CV16" s="54">
        <f t="shared" si="38"/>
      </c>
      <c r="CW16" s="49">
        <f>IF(CO16="","",CV16/SUM(DI16:EZ16))</f>
      </c>
      <c r="CX16" s="50"/>
      <c r="CY16" s="50"/>
      <c r="CZ16" s="50"/>
      <c r="DA16" s="50"/>
      <c r="DB16" s="51">
        <f t="shared" si="39"/>
      </c>
      <c r="DC16" s="52">
        <f t="shared" si="40"/>
        <v>0</v>
      </c>
      <c r="DD16" s="55">
        <f>IF(DB16="","",DB16/SUM(FA16:FD16))</f>
      </c>
      <c r="DE16" s="54">
        <f t="shared" si="41"/>
      </c>
      <c r="DF16" s="49">
        <f>IF(CX16="","",DE16/SUM(DI16:FD16))</f>
      </c>
      <c r="DG16" s="10" t="str">
        <f t="shared" si="42"/>
        <v>B</v>
      </c>
      <c r="DH16" s="11">
        <f>IF(E16&gt;0,(J16+Q16+Z16+AI16+AR16+BA16+BJ16+BS16+CB16+CK16+CT16+DC16)/SUM(DI16:FD16),0)</f>
        <v>124.4</v>
      </c>
      <c r="DI16" s="56">
        <f t="shared" si="43"/>
        <v>1</v>
      </c>
      <c r="DJ16" s="56">
        <f t="shared" si="44"/>
        <v>1</v>
      </c>
      <c r="DK16" s="56">
        <f t="shared" si="45"/>
        <v>1</v>
      </c>
      <c r="DL16" s="56">
        <f t="shared" si="46"/>
        <v>1</v>
      </c>
      <c r="DM16" s="11">
        <f t="shared" si="47"/>
        <v>1</v>
      </c>
      <c r="DN16" s="11">
        <f t="shared" si="48"/>
        <v>1</v>
      </c>
      <c r="DO16" s="11">
        <f t="shared" si="49"/>
        <v>1</v>
      </c>
      <c r="DP16" s="11">
        <f t="shared" si="50"/>
        <v>1</v>
      </c>
      <c r="DQ16" s="56">
        <f t="shared" si="51"/>
        <v>1</v>
      </c>
      <c r="DR16" s="56">
        <f t="shared" si="52"/>
        <v>1</v>
      </c>
      <c r="DS16" s="56">
        <f t="shared" si="53"/>
        <v>0</v>
      </c>
      <c r="DT16" s="56">
        <f t="shared" si="54"/>
        <v>0</v>
      </c>
      <c r="DU16" s="11">
        <f t="shared" si="55"/>
        <v>0</v>
      </c>
      <c r="DV16" s="11">
        <f t="shared" si="56"/>
        <v>0</v>
      </c>
      <c r="DW16" s="11">
        <f t="shared" si="57"/>
        <v>0</v>
      </c>
      <c r="DX16" s="11">
        <f t="shared" si="58"/>
        <v>0</v>
      </c>
      <c r="DY16" s="56">
        <f t="shared" si="59"/>
        <v>0</v>
      </c>
      <c r="DZ16" s="56">
        <f t="shared" si="60"/>
        <v>0</v>
      </c>
      <c r="EA16" s="56">
        <f t="shared" si="61"/>
        <v>0</v>
      </c>
      <c r="EB16" s="56">
        <f t="shared" si="62"/>
        <v>0</v>
      </c>
      <c r="EC16" s="11">
        <f t="shared" si="63"/>
        <v>0</v>
      </c>
      <c r="ED16" s="11">
        <f t="shared" si="64"/>
        <v>0</v>
      </c>
      <c r="EE16" s="11">
        <f t="shared" si="65"/>
        <v>0</v>
      </c>
      <c r="EF16" s="11">
        <f t="shared" si="66"/>
        <v>0</v>
      </c>
      <c r="EG16" s="56">
        <f t="shared" si="67"/>
        <v>0</v>
      </c>
      <c r="EH16" s="56">
        <f t="shared" si="68"/>
        <v>0</v>
      </c>
      <c r="EI16" s="56">
        <f t="shared" si="69"/>
        <v>0</v>
      </c>
      <c r="EJ16" s="56">
        <f t="shared" si="70"/>
        <v>0</v>
      </c>
      <c r="EK16" s="11">
        <f t="shared" si="71"/>
        <v>0</v>
      </c>
      <c r="EL16" s="11">
        <f t="shared" si="72"/>
        <v>0</v>
      </c>
      <c r="EM16" s="11">
        <f t="shared" si="73"/>
        <v>0</v>
      </c>
      <c r="EN16" s="11">
        <f t="shared" si="74"/>
        <v>0</v>
      </c>
      <c r="EO16" s="56">
        <f t="shared" si="75"/>
        <v>0</v>
      </c>
      <c r="EP16" s="56">
        <f t="shared" si="76"/>
        <v>0</v>
      </c>
      <c r="EQ16" s="56">
        <f t="shared" si="77"/>
        <v>0</v>
      </c>
      <c r="ER16" s="56">
        <f t="shared" si="78"/>
        <v>0</v>
      </c>
      <c r="ES16" s="11">
        <f t="shared" si="79"/>
        <v>0</v>
      </c>
      <c r="ET16" s="11">
        <f t="shared" si="80"/>
        <v>0</v>
      </c>
      <c r="EU16" s="11">
        <f t="shared" si="81"/>
        <v>0</v>
      </c>
      <c r="EV16" s="11">
        <f t="shared" si="82"/>
        <v>0</v>
      </c>
      <c r="EW16" s="56">
        <f t="shared" si="83"/>
        <v>0</v>
      </c>
      <c r="EX16" s="56">
        <f t="shared" si="84"/>
        <v>0</v>
      </c>
      <c r="EY16" s="56">
        <f t="shared" si="85"/>
        <v>0</v>
      </c>
      <c r="EZ16" s="56">
        <f t="shared" si="86"/>
        <v>0</v>
      </c>
      <c r="FA16" s="11">
        <f t="shared" si="87"/>
        <v>0</v>
      </c>
      <c r="FB16" s="11">
        <f t="shared" si="88"/>
        <v>0</v>
      </c>
      <c r="FC16" s="11">
        <f t="shared" si="89"/>
        <v>0</v>
      </c>
      <c r="FD16" s="11">
        <f t="shared" si="90"/>
        <v>0</v>
      </c>
    </row>
    <row r="17" spans="1:160" ht="11.25">
      <c r="A17" s="57" t="s">
        <v>37</v>
      </c>
      <c r="B17" s="248">
        <v>3</v>
      </c>
      <c r="C17" s="44" t="s">
        <v>94</v>
      </c>
      <c r="D17" s="45">
        <f>IF(E17="","",SUM(DI17:FD17))</f>
        <v>15</v>
      </c>
      <c r="E17" s="46">
        <v>98</v>
      </c>
      <c r="F17" s="46">
        <v>112</v>
      </c>
      <c r="G17" s="46">
        <v>108</v>
      </c>
      <c r="H17" s="46">
        <v>110</v>
      </c>
      <c r="I17" s="47">
        <f t="shared" si="0"/>
        <v>428</v>
      </c>
      <c r="J17" s="48">
        <f t="shared" si="1"/>
        <v>428</v>
      </c>
      <c r="K17" s="49">
        <f t="shared" si="2"/>
        <v>107</v>
      </c>
      <c r="L17" s="50">
        <v>120</v>
      </c>
      <c r="M17" s="50">
        <v>106</v>
      </c>
      <c r="N17" s="50">
        <v>117</v>
      </c>
      <c r="O17" s="50">
        <v>117</v>
      </c>
      <c r="P17" s="51">
        <f t="shared" si="3"/>
        <v>460</v>
      </c>
      <c r="Q17" s="52">
        <f t="shared" si="4"/>
        <v>460</v>
      </c>
      <c r="R17" s="53">
        <f t="shared" si="5"/>
        <v>115</v>
      </c>
      <c r="S17" s="54">
        <f t="shared" si="6"/>
        <v>888</v>
      </c>
      <c r="T17" s="49">
        <f t="shared" si="7"/>
        <v>111</v>
      </c>
      <c r="U17" s="50">
        <v>117</v>
      </c>
      <c r="V17" s="50">
        <v>118</v>
      </c>
      <c r="W17" s="50">
        <v>112</v>
      </c>
      <c r="X17" s="50">
        <v>135</v>
      </c>
      <c r="Y17" s="51">
        <f t="shared" si="8"/>
        <v>482</v>
      </c>
      <c r="Z17" s="52">
        <f t="shared" si="9"/>
        <v>482</v>
      </c>
      <c r="AA17" s="55">
        <f t="shared" si="10"/>
        <v>120.5</v>
      </c>
      <c r="AB17" s="54">
        <f t="shared" si="11"/>
        <v>1370</v>
      </c>
      <c r="AC17" s="49">
        <f t="shared" si="12"/>
        <v>114.16666666666667</v>
      </c>
      <c r="AD17" s="50">
        <v>126</v>
      </c>
      <c r="AE17" s="50">
        <v>82</v>
      </c>
      <c r="AF17" s="50">
        <v>115</v>
      </c>
      <c r="AG17" s="50"/>
      <c r="AH17" s="51">
        <f t="shared" si="13"/>
        <v>323</v>
      </c>
      <c r="AI17" s="52">
        <f t="shared" si="14"/>
        <v>323</v>
      </c>
      <c r="AJ17" s="55">
        <f t="shared" si="15"/>
        <v>107.66666666666667</v>
      </c>
      <c r="AK17" s="54">
        <f t="shared" si="16"/>
        <v>1693</v>
      </c>
      <c r="AL17" s="49">
        <f t="shared" si="17"/>
        <v>112.86666666666666</v>
      </c>
      <c r="AM17" s="50"/>
      <c r="AN17" s="50"/>
      <c r="AO17" s="50"/>
      <c r="AP17" s="50"/>
      <c r="AQ17" s="51">
        <f t="shared" si="18"/>
      </c>
      <c r="AR17" s="52">
        <f t="shared" si="19"/>
        <v>0</v>
      </c>
      <c r="AS17" s="55">
        <f>IF(AQ17="","",AQ17/SUM(DY17:EB17))</f>
      </c>
      <c r="AT17" s="54">
        <f t="shared" si="20"/>
      </c>
      <c r="AU17" s="49">
        <f>IF(AM17="","",AT17/SUM(DI17:EB17))</f>
      </c>
      <c r="AV17" s="50"/>
      <c r="AW17" s="50"/>
      <c r="AX17" s="50"/>
      <c r="AY17" s="50"/>
      <c r="AZ17" s="51">
        <f t="shared" si="21"/>
      </c>
      <c r="BA17" s="52">
        <f t="shared" si="22"/>
        <v>0</v>
      </c>
      <c r="BB17" s="55">
        <f>IF(AZ17="","",AZ17/SUM(EC17:EF17))</f>
      </c>
      <c r="BC17" s="54">
        <f t="shared" si="23"/>
      </c>
      <c r="BD17" s="49">
        <f>IF(AV17="","",BC17/SUM(DI17:EF17))</f>
      </c>
      <c r="BE17" s="50"/>
      <c r="BF17" s="50"/>
      <c r="BG17" s="50"/>
      <c r="BH17" s="50"/>
      <c r="BI17" s="51">
        <f t="shared" si="24"/>
      </c>
      <c r="BJ17" s="52">
        <f t="shared" si="25"/>
        <v>0</v>
      </c>
      <c r="BK17" s="55">
        <f>IF(BI17="","",BI17/SUM(EG17:EJ17))</f>
      </c>
      <c r="BL17" s="54">
        <f t="shared" si="26"/>
      </c>
      <c r="BM17" s="49">
        <f>IF(BE17="","",BL17/SUM(DI17:EJ17))</f>
      </c>
      <c r="BN17" s="50"/>
      <c r="BO17" s="50"/>
      <c r="BP17" s="50"/>
      <c r="BQ17" s="50"/>
      <c r="BR17" s="51">
        <f t="shared" si="27"/>
      </c>
      <c r="BS17" s="52">
        <f t="shared" si="28"/>
        <v>0</v>
      </c>
      <c r="BT17" s="55">
        <f>IF(BR17="","",BR17/SUM(EK17:EN17))</f>
      </c>
      <c r="BU17" s="54">
        <f t="shared" si="29"/>
      </c>
      <c r="BV17" s="49">
        <f>IF(BN17="","",BU17/SUM(DI17:EN17))</f>
      </c>
      <c r="BW17" s="50"/>
      <c r="BX17" s="50"/>
      <c r="BY17" s="50"/>
      <c r="BZ17" s="50"/>
      <c r="CA17" s="51">
        <f t="shared" si="30"/>
      </c>
      <c r="CB17" s="52">
        <f t="shared" si="31"/>
        <v>0</v>
      </c>
      <c r="CC17" s="55">
        <f>IF(CA17="","",CA17/SUM(EO17:ER17))</f>
      </c>
      <c r="CD17" s="54">
        <f t="shared" si="32"/>
      </c>
      <c r="CE17" s="49">
        <f>IF(BW17="","",CD17/SUM(DI17:ER17))</f>
      </c>
      <c r="CF17" s="50"/>
      <c r="CG17" s="50"/>
      <c r="CH17" s="50"/>
      <c r="CI17" s="50"/>
      <c r="CJ17" s="51">
        <f t="shared" si="33"/>
      </c>
      <c r="CK17" s="52">
        <f t="shared" si="34"/>
        <v>0</v>
      </c>
      <c r="CL17" s="55">
        <f>IF(CJ17="","",CJ17/SUM(ES17:EV17))</f>
      </c>
      <c r="CM17" s="54">
        <f t="shared" si="35"/>
      </c>
      <c r="CN17" s="49">
        <f>IF(CF17="","",CM17/SUM(DI17:EV17))</f>
      </c>
      <c r="CO17" s="50"/>
      <c r="CP17" s="50"/>
      <c r="CQ17" s="50"/>
      <c r="CR17" s="50"/>
      <c r="CS17" s="51">
        <f t="shared" si="36"/>
      </c>
      <c r="CT17" s="52">
        <f t="shared" si="37"/>
        <v>0</v>
      </c>
      <c r="CU17" s="55">
        <f>IF(CS17="","",CS17/SUM(EW17:EZ17))</f>
      </c>
      <c r="CV17" s="54">
        <f t="shared" si="38"/>
      </c>
      <c r="CW17" s="49">
        <f>IF(CO17="","",CV17/SUM(DI17:EZ17))</f>
      </c>
      <c r="CX17" s="50"/>
      <c r="CY17" s="50"/>
      <c r="CZ17" s="50"/>
      <c r="DA17" s="50"/>
      <c r="DB17" s="51">
        <f t="shared" si="39"/>
      </c>
      <c r="DC17" s="52">
        <f t="shared" si="40"/>
        <v>0</v>
      </c>
      <c r="DD17" s="55">
        <f>IF(DB17="","",DB17/SUM(FA17:FD17))</f>
      </c>
      <c r="DE17" s="54">
        <f t="shared" si="41"/>
      </c>
      <c r="DF17" s="49">
        <f>IF(CX17="","",DE17/SUM(DI17:FD17))</f>
      </c>
      <c r="DG17" s="10" t="str">
        <f t="shared" si="42"/>
        <v>C</v>
      </c>
      <c r="DH17" s="11">
        <f>IF(E17&gt;0,(J17+Q17+Z17+AI17+AR17+BA17+BJ17+BS17+CB17+CK17+CT17+DC17)/SUM(DI17:FD17),0)</f>
        <v>112.86666666666666</v>
      </c>
      <c r="DI17" s="56">
        <f t="shared" si="43"/>
        <v>1</v>
      </c>
      <c r="DJ17" s="56">
        <f t="shared" si="44"/>
        <v>1</v>
      </c>
      <c r="DK17" s="56">
        <f t="shared" si="45"/>
        <v>1</v>
      </c>
      <c r="DL17" s="56">
        <f t="shared" si="46"/>
        <v>1</v>
      </c>
      <c r="DM17" s="11">
        <f t="shared" si="47"/>
        <v>1</v>
      </c>
      <c r="DN17" s="11">
        <f t="shared" si="48"/>
        <v>1</v>
      </c>
      <c r="DO17" s="11">
        <f t="shared" si="49"/>
        <v>1</v>
      </c>
      <c r="DP17" s="11">
        <f t="shared" si="50"/>
        <v>1</v>
      </c>
      <c r="DQ17" s="56">
        <f t="shared" si="51"/>
        <v>1</v>
      </c>
      <c r="DR17" s="56">
        <f t="shared" si="52"/>
        <v>1</v>
      </c>
      <c r="DS17" s="56">
        <f t="shared" si="53"/>
        <v>1</v>
      </c>
      <c r="DT17" s="56">
        <f t="shared" si="54"/>
        <v>1</v>
      </c>
      <c r="DU17" s="11">
        <f t="shared" si="55"/>
        <v>1</v>
      </c>
      <c r="DV17" s="11">
        <f t="shared" si="56"/>
        <v>1</v>
      </c>
      <c r="DW17" s="11">
        <f t="shared" si="57"/>
        <v>1</v>
      </c>
      <c r="DX17" s="11">
        <f t="shared" si="58"/>
        <v>0</v>
      </c>
      <c r="DY17" s="56">
        <f t="shared" si="59"/>
        <v>0</v>
      </c>
      <c r="DZ17" s="56">
        <f t="shared" si="60"/>
        <v>0</v>
      </c>
      <c r="EA17" s="56">
        <f t="shared" si="61"/>
        <v>0</v>
      </c>
      <c r="EB17" s="56">
        <f t="shared" si="62"/>
        <v>0</v>
      </c>
      <c r="EC17" s="11">
        <f t="shared" si="63"/>
        <v>0</v>
      </c>
      <c r="ED17" s="11">
        <f t="shared" si="64"/>
        <v>0</v>
      </c>
      <c r="EE17" s="11">
        <f t="shared" si="65"/>
        <v>0</v>
      </c>
      <c r="EF17" s="11">
        <f t="shared" si="66"/>
        <v>0</v>
      </c>
      <c r="EG17" s="56">
        <f t="shared" si="67"/>
        <v>0</v>
      </c>
      <c r="EH17" s="56">
        <f t="shared" si="68"/>
        <v>0</v>
      </c>
      <c r="EI17" s="56">
        <f t="shared" si="69"/>
        <v>0</v>
      </c>
      <c r="EJ17" s="56">
        <f t="shared" si="70"/>
        <v>0</v>
      </c>
      <c r="EK17" s="11">
        <f t="shared" si="71"/>
        <v>0</v>
      </c>
      <c r="EL17" s="11">
        <f t="shared" si="72"/>
        <v>0</v>
      </c>
      <c r="EM17" s="11">
        <f t="shared" si="73"/>
        <v>0</v>
      </c>
      <c r="EN17" s="11">
        <f t="shared" si="74"/>
        <v>0</v>
      </c>
      <c r="EO17" s="56">
        <f t="shared" si="75"/>
        <v>0</v>
      </c>
      <c r="EP17" s="56">
        <f t="shared" si="76"/>
        <v>0</v>
      </c>
      <c r="EQ17" s="56">
        <f t="shared" si="77"/>
        <v>0</v>
      </c>
      <c r="ER17" s="56">
        <f t="shared" si="78"/>
        <v>0</v>
      </c>
      <c r="ES17" s="11">
        <f t="shared" si="79"/>
        <v>0</v>
      </c>
      <c r="ET17" s="11">
        <f t="shared" si="80"/>
        <v>0</v>
      </c>
      <c r="EU17" s="11">
        <f t="shared" si="81"/>
        <v>0</v>
      </c>
      <c r="EV17" s="11">
        <f t="shared" si="82"/>
        <v>0</v>
      </c>
      <c r="EW17" s="56">
        <f t="shared" si="83"/>
        <v>0</v>
      </c>
      <c r="EX17" s="56">
        <f t="shared" si="84"/>
        <v>0</v>
      </c>
      <c r="EY17" s="56">
        <f t="shared" si="85"/>
        <v>0</v>
      </c>
      <c r="EZ17" s="56">
        <f t="shared" si="86"/>
        <v>0</v>
      </c>
      <c r="FA17" s="11">
        <f t="shared" si="87"/>
        <v>0</v>
      </c>
      <c r="FB17" s="11">
        <f t="shared" si="88"/>
        <v>0</v>
      </c>
      <c r="FC17" s="11">
        <f t="shared" si="89"/>
        <v>0</v>
      </c>
      <c r="FD17" s="11">
        <f t="shared" si="90"/>
        <v>0</v>
      </c>
    </row>
    <row r="18" spans="1:160" ht="11.25">
      <c r="A18" s="57" t="s">
        <v>37</v>
      </c>
      <c r="B18" s="43">
        <v>19</v>
      </c>
      <c r="C18" s="73" t="s">
        <v>40</v>
      </c>
      <c r="D18" s="45">
        <f>IF(E18="","",SUM(DI18:FD18))</f>
      </c>
      <c r="E18" s="46"/>
      <c r="F18" s="46"/>
      <c r="G18" s="46"/>
      <c r="H18" s="46"/>
      <c r="I18" s="47">
        <f t="shared" si="0"/>
      </c>
      <c r="J18" s="48">
        <f t="shared" si="1"/>
        <v>0</v>
      </c>
      <c r="K18" s="49">
        <f t="shared" si="2"/>
      </c>
      <c r="L18" s="50"/>
      <c r="M18" s="50"/>
      <c r="N18" s="50"/>
      <c r="O18" s="50"/>
      <c r="P18" s="51">
        <f t="shared" si="3"/>
      </c>
      <c r="Q18" s="52">
        <f t="shared" si="4"/>
        <v>0</v>
      </c>
      <c r="R18" s="53">
        <f t="shared" si="5"/>
      </c>
      <c r="S18" s="54">
        <f t="shared" si="6"/>
      </c>
      <c r="T18" s="49">
        <f t="shared" si="7"/>
      </c>
      <c r="U18" s="50"/>
      <c r="V18" s="50"/>
      <c r="W18" s="50"/>
      <c r="X18" s="50"/>
      <c r="Y18" s="51">
        <f t="shared" si="8"/>
      </c>
      <c r="Z18" s="52">
        <f t="shared" si="9"/>
        <v>0</v>
      </c>
      <c r="AA18" s="55">
        <f t="shared" si="10"/>
      </c>
      <c r="AB18" s="54">
        <f t="shared" si="11"/>
      </c>
      <c r="AC18" s="49">
        <f t="shared" si="12"/>
      </c>
      <c r="AD18" s="50"/>
      <c r="AE18" s="50"/>
      <c r="AF18" s="50"/>
      <c r="AG18" s="50"/>
      <c r="AH18" s="51">
        <f t="shared" si="13"/>
      </c>
      <c r="AI18" s="52">
        <f t="shared" si="14"/>
        <v>0</v>
      </c>
      <c r="AJ18" s="55">
        <f t="shared" si="15"/>
      </c>
      <c r="AK18" s="54">
        <f t="shared" si="16"/>
      </c>
      <c r="AL18" s="49">
        <f t="shared" si="17"/>
      </c>
      <c r="AM18" s="50"/>
      <c r="AN18" s="50"/>
      <c r="AO18" s="50"/>
      <c r="AP18" s="50"/>
      <c r="AQ18" s="51">
        <f t="shared" si="18"/>
      </c>
      <c r="AR18" s="52">
        <f t="shared" si="19"/>
        <v>0</v>
      </c>
      <c r="AS18" s="55">
        <f>IF(AQ18="","",AQ18/SUM(DY18:EB18))</f>
      </c>
      <c r="AT18" s="54">
        <f t="shared" si="20"/>
      </c>
      <c r="AU18" s="49">
        <f>IF(AM18="","",AT18/SUM(DI18:EB18))</f>
      </c>
      <c r="AV18" s="50"/>
      <c r="AW18" s="50"/>
      <c r="AX18" s="50"/>
      <c r="AY18" s="50"/>
      <c r="AZ18" s="51">
        <f t="shared" si="21"/>
      </c>
      <c r="BA18" s="52">
        <f t="shared" si="22"/>
        <v>0</v>
      </c>
      <c r="BB18" s="55">
        <f>IF(AZ18="","",AZ18/SUM(EC18:EF18))</f>
      </c>
      <c r="BC18" s="54">
        <f t="shared" si="23"/>
      </c>
      <c r="BD18" s="49">
        <f>IF(AV18="","",BC18/SUM(DI18:EF18))</f>
      </c>
      <c r="BE18" s="50"/>
      <c r="BF18" s="50"/>
      <c r="BG18" s="50"/>
      <c r="BH18" s="50"/>
      <c r="BI18" s="51">
        <f t="shared" si="24"/>
      </c>
      <c r="BJ18" s="52">
        <f t="shared" si="25"/>
        <v>0</v>
      </c>
      <c r="BK18" s="55">
        <f>IF(BI18="","",BI18/SUM(EG18:EJ18))</f>
      </c>
      <c r="BL18" s="54">
        <f t="shared" si="26"/>
      </c>
      <c r="BM18" s="49">
        <f>IF(BE18="","",BL18/SUM(DI18:EJ18))</f>
      </c>
      <c r="BN18" s="50"/>
      <c r="BO18" s="50"/>
      <c r="BP18" s="50"/>
      <c r="BQ18" s="50"/>
      <c r="BR18" s="51">
        <f t="shared" si="27"/>
      </c>
      <c r="BS18" s="52">
        <f t="shared" si="28"/>
        <v>0</v>
      </c>
      <c r="BT18" s="55">
        <f>IF(BR18="","",BR18/SUM(EK18:EN18))</f>
      </c>
      <c r="BU18" s="54">
        <f t="shared" si="29"/>
      </c>
      <c r="BV18" s="49">
        <f>IF(BN18="","",BU18/SUM(DI18:EN18))</f>
      </c>
      <c r="BW18" s="50"/>
      <c r="BX18" s="50"/>
      <c r="BY18" s="50"/>
      <c r="BZ18" s="50"/>
      <c r="CA18" s="51">
        <f t="shared" si="30"/>
      </c>
      <c r="CB18" s="52">
        <f t="shared" si="31"/>
        <v>0</v>
      </c>
      <c r="CC18" s="55">
        <f>IF(CA18="","",CA18/SUM(EO18:ER18))</f>
      </c>
      <c r="CD18" s="54">
        <f t="shared" si="32"/>
      </c>
      <c r="CE18" s="49">
        <f>IF(BW18="","",CD18/SUM(DI18:ER18))</f>
      </c>
      <c r="CF18" s="50"/>
      <c r="CG18" s="50"/>
      <c r="CH18" s="50"/>
      <c r="CI18" s="50"/>
      <c r="CJ18" s="51">
        <f t="shared" si="33"/>
      </c>
      <c r="CK18" s="52">
        <f t="shared" si="34"/>
        <v>0</v>
      </c>
      <c r="CL18" s="55">
        <f>IF(CJ18="","",CJ18/SUM(ES18:EV18))</f>
      </c>
      <c r="CM18" s="54">
        <f t="shared" si="35"/>
      </c>
      <c r="CN18" s="49">
        <f>IF(CF18="","",CM18/SUM(DI18:EV18))</f>
      </c>
      <c r="CO18" s="50"/>
      <c r="CP18" s="50"/>
      <c r="CQ18" s="50"/>
      <c r="CR18" s="50"/>
      <c r="CS18" s="51">
        <f t="shared" si="36"/>
      </c>
      <c r="CT18" s="52">
        <f t="shared" si="37"/>
        <v>0</v>
      </c>
      <c r="CU18" s="55">
        <f>IF(CS18="","",CS18/SUM(EW18:EZ18))</f>
      </c>
      <c r="CV18" s="54">
        <f t="shared" si="38"/>
      </c>
      <c r="CW18" s="49">
        <f>IF(CO18="","",CV18/SUM(DI18:EZ18))</f>
      </c>
      <c r="CX18" s="50"/>
      <c r="CY18" s="50"/>
      <c r="CZ18" s="50"/>
      <c r="DA18" s="50"/>
      <c r="DB18" s="51">
        <f t="shared" si="39"/>
      </c>
      <c r="DC18" s="52">
        <f t="shared" si="40"/>
        <v>0</v>
      </c>
      <c r="DD18" s="55">
        <f>IF(DB18="","",DB18/SUM(FA18:FD18))</f>
      </c>
      <c r="DE18" s="54">
        <f t="shared" si="41"/>
      </c>
      <c r="DF18" s="49">
        <f>IF(CX18="","",DE18/SUM(DI18:FD18))</f>
      </c>
      <c r="DG18" s="10" t="str">
        <f t="shared" si="42"/>
        <v>C</v>
      </c>
      <c r="DH18" s="11">
        <f>IF(E18&gt;0,(J18+Q18+Z18+AI18+AR18+BA18+BJ18+BS18+CB18+CK18+CT18+DC18)/SUM(DI18:FD18),0)</f>
        <v>0</v>
      </c>
      <c r="DI18" s="56">
        <f t="shared" si="43"/>
        <v>0</v>
      </c>
      <c r="DJ18" s="56">
        <f t="shared" si="44"/>
        <v>0</v>
      </c>
      <c r="DK18" s="56">
        <f t="shared" si="45"/>
        <v>0</v>
      </c>
      <c r="DL18" s="56">
        <f t="shared" si="46"/>
        <v>0</v>
      </c>
      <c r="DM18" s="11">
        <f t="shared" si="47"/>
        <v>0</v>
      </c>
      <c r="DN18" s="11">
        <f t="shared" si="48"/>
        <v>0</v>
      </c>
      <c r="DO18" s="11">
        <f t="shared" si="49"/>
        <v>0</v>
      </c>
      <c r="DP18" s="11">
        <f t="shared" si="50"/>
        <v>0</v>
      </c>
      <c r="DQ18" s="56">
        <f t="shared" si="51"/>
        <v>0</v>
      </c>
      <c r="DR18" s="56">
        <f t="shared" si="52"/>
        <v>0</v>
      </c>
      <c r="DS18" s="56">
        <f t="shared" si="53"/>
        <v>0</v>
      </c>
      <c r="DT18" s="56">
        <f t="shared" si="54"/>
        <v>0</v>
      </c>
      <c r="DU18" s="11">
        <f t="shared" si="55"/>
        <v>0</v>
      </c>
      <c r="DV18" s="11">
        <f t="shared" si="56"/>
        <v>0</v>
      </c>
      <c r="DW18" s="11">
        <f t="shared" si="57"/>
        <v>0</v>
      </c>
      <c r="DX18" s="11">
        <f t="shared" si="58"/>
        <v>0</v>
      </c>
      <c r="DY18" s="56">
        <f t="shared" si="59"/>
        <v>0</v>
      </c>
      <c r="DZ18" s="56">
        <f t="shared" si="60"/>
        <v>0</v>
      </c>
      <c r="EA18" s="56">
        <f t="shared" si="61"/>
        <v>0</v>
      </c>
      <c r="EB18" s="56">
        <f t="shared" si="62"/>
        <v>0</v>
      </c>
      <c r="EC18" s="11">
        <f t="shared" si="63"/>
        <v>0</v>
      </c>
      <c r="ED18" s="11">
        <f t="shared" si="64"/>
        <v>0</v>
      </c>
      <c r="EE18" s="11">
        <f t="shared" si="65"/>
        <v>0</v>
      </c>
      <c r="EF18" s="11">
        <f t="shared" si="66"/>
        <v>0</v>
      </c>
      <c r="EG18" s="56">
        <f t="shared" si="67"/>
        <v>0</v>
      </c>
      <c r="EH18" s="56">
        <f t="shared" si="68"/>
        <v>0</v>
      </c>
      <c r="EI18" s="56">
        <f t="shared" si="69"/>
        <v>0</v>
      </c>
      <c r="EJ18" s="56">
        <f t="shared" si="70"/>
        <v>0</v>
      </c>
      <c r="EK18" s="11">
        <f t="shared" si="71"/>
        <v>0</v>
      </c>
      <c r="EL18" s="11">
        <f t="shared" si="72"/>
        <v>0</v>
      </c>
      <c r="EM18" s="11">
        <f t="shared" si="73"/>
        <v>0</v>
      </c>
      <c r="EN18" s="11">
        <f t="shared" si="74"/>
        <v>0</v>
      </c>
      <c r="EO18" s="56">
        <f t="shared" si="75"/>
        <v>0</v>
      </c>
      <c r="EP18" s="56">
        <f t="shared" si="76"/>
        <v>0</v>
      </c>
      <c r="EQ18" s="56">
        <f t="shared" si="77"/>
        <v>0</v>
      </c>
      <c r="ER18" s="56">
        <f t="shared" si="78"/>
        <v>0</v>
      </c>
      <c r="ES18" s="11">
        <f t="shared" si="79"/>
        <v>0</v>
      </c>
      <c r="ET18" s="11">
        <f t="shared" si="80"/>
        <v>0</v>
      </c>
      <c r="EU18" s="11">
        <f t="shared" si="81"/>
        <v>0</v>
      </c>
      <c r="EV18" s="11">
        <f t="shared" si="82"/>
        <v>0</v>
      </c>
      <c r="EW18" s="56">
        <f t="shared" si="83"/>
        <v>0</v>
      </c>
      <c r="EX18" s="56">
        <f t="shared" si="84"/>
        <v>0</v>
      </c>
      <c r="EY18" s="56">
        <f t="shared" si="85"/>
        <v>0</v>
      </c>
      <c r="EZ18" s="56">
        <f t="shared" si="86"/>
        <v>0</v>
      </c>
      <c r="FA18" s="11">
        <f t="shared" si="87"/>
        <v>0</v>
      </c>
      <c r="FB18" s="11">
        <f t="shared" si="88"/>
        <v>0</v>
      </c>
      <c r="FC18" s="11">
        <f t="shared" si="89"/>
        <v>0</v>
      </c>
      <c r="FD18" s="11">
        <f t="shared" si="90"/>
        <v>0</v>
      </c>
    </row>
    <row r="19" spans="1:160" ht="11.25">
      <c r="A19" s="57" t="s">
        <v>37</v>
      </c>
      <c r="B19" s="43">
        <v>40</v>
      </c>
      <c r="C19" s="73" t="s">
        <v>92</v>
      </c>
      <c r="D19" s="45">
        <f>IF(E19="","",SUM(DI19:FD19))</f>
        <v>6</v>
      </c>
      <c r="E19" s="46">
        <v>112</v>
      </c>
      <c r="F19" s="46">
        <v>111</v>
      </c>
      <c r="G19" s="46">
        <v>122</v>
      </c>
      <c r="H19" s="46">
        <v>125</v>
      </c>
      <c r="I19" s="47">
        <f t="shared" si="0"/>
        <v>470</v>
      </c>
      <c r="J19" s="48">
        <f t="shared" si="1"/>
        <v>470</v>
      </c>
      <c r="K19" s="49">
        <f t="shared" si="2"/>
        <v>117.5</v>
      </c>
      <c r="L19" s="50">
        <v>112</v>
      </c>
      <c r="M19" s="50">
        <v>121</v>
      </c>
      <c r="N19" s="50"/>
      <c r="O19" s="50"/>
      <c r="P19" s="51">
        <f t="shared" si="3"/>
        <v>233</v>
      </c>
      <c r="Q19" s="52">
        <f t="shared" si="4"/>
        <v>233</v>
      </c>
      <c r="R19" s="53">
        <f t="shared" si="5"/>
        <v>116.5</v>
      </c>
      <c r="S19" s="54">
        <f t="shared" si="6"/>
        <v>703</v>
      </c>
      <c r="T19" s="49">
        <f t="shared" si="7"/>
        <v>117.16666666666667</v>
      </c>
      <c r="U19" s="50"/>
      <c r="V19" s="50"/>
      <c r="W19" s="50"/>
      <c r="X19" s="50"/>
      <c r="Y19" s="51">
        <f t="shared" si="8"/>
      </c>
      <c r="Z19" s="52">
        <f t="shared" si="9"/>
        <v>0</v>
      </c>
      <c r="AA19" s="55">
        <f t="shared" si="10"/>
      </c>
      <c r="AB19" s="54">
        <f t="shared" si="11"/>
      </c>
      <c r="AC19" s="49">
        <f t="shared" si="12"/>
      </c>
      <c r="AD19" s="50"/>
      <c r="AE19" s="50"/>
      <c r="AF19" s="50"/>
      <c r="AG19" s="50"/>
      <c r="AH19" s="51">
        <f t="shared" si="13"/>
      </c>
      <c r="AI19" s="52">
        <f t="shared" si="14"/>
        <v>0</v>
      </c>
      <c r="AJ19" s="55">
        <f t="shared" si="15"/>
      </c>
      <c r="AK19" s="54">
        <f t="shared" si="16"/>
      </c>
      <c r="AL19" s="49">
        <f t="shared" si="17"/>
      </c>
      <c r="AM19" s="50"/>
      <c r="AN19" s="50"/>
      <c r="AO19" s="50"/>
      <c r="AP19" s="50"/>
      <c r="AQ19" s="51">
        <f t="shared" si="18"/>
      </c>
      <c r="AR19" s="52">
        <f t="shared" si="19"/>
        <v>0</v>
      </c>
      <c r="AS19" s="55">
        <f>IF(AQ19="","",AQ19/SUM(DY19:EB19))</f>
      </c>
      <c r="AT19" s="54">
        <f t="shared" si="20"/>
      </c>
      <c r="AU19" s="49">
        <f>IF(AM19="","",AT19/SUM(DI19:EB19))</f>
      </c>
      <c r="AV19" s="50"/>
      <c r="AW19" s="50"/>
      <c r="AX19" s="50"/>
      <c r="AY19" s="50"/>
      <c r="AZ19" s="51">
        <f t="shared" si="21"/>
      </c>
      <c r="BA19" s="52">
        <f t="shared" si="22"/>
        <v>0</v>
      </c>
      <c r="BB19" s="55">
        <f>IF(AZ19="","",AZ19/SUM(EC19:EF19))</f>
      </c>
      <c r="BC19" s="54">
        <f t="shared" si="23"/>
      </c>
      <c r="BD19" s="49">
        <f>IF(AV19="","",BC19/SUM(DI19:EF19))</f>
      </c>
      <c r="BE19" s="50"/>
      <c r="BF19" s="50"/>
      <c r="BG19" s="50"/>
      <c r="BH19" s="50"/>
      <c r="BI19" s="51">
        <f t="shared" si="24"/>
      </c>
      <c r="BJ19" s="52">
        <f t="shared" si="25"/>
        <v>0</v>
      </c>
      <c r="BK19" s="55">
        <f>IF(BI19="","",BI19/SUM(EG19:EJ19))</f>
      </c>
      <c r="BL19" s="54">
        <f t="shared" si="26"/>
      </c>
      <c r="BM19" s="49">
        <f>IF(BE19="","",BL19/SUM(DI19:EJ19))</f>
      </c>
      <c r="BN19" s="50"/>
      <c r="BO19" s="50"/>
      <c r="BP19" s="50"/>
      <c r="BQ19" s="50"/>
      <c r="BR19" s="51">
        <f t="shared" si="27"/>
      </c>
      <c r="BS19" s="52">
        <f t="shared" si="28"/>
        <v>0</v>
      </c>
      <c r="BT19" s="55">
        <f>IF(BR19="","",BR19/SUM(EK19:EN19))</f>
      </c>
      <c r="BU19" s="54">
        <f t="shared" si="29"/>
      </c>
      <c r="BV19" s="49">
        <f>IF(BN19="","",BU19/SUM(DI19:EN19))</f>
      </c>
      <c r="BW19" s="50"/>
      <c r="BX19" s="50"/>
      <c r="BY19" s="50"/>
      <c r="BZ19" s="50"/>
      <c r="CA19" s="51">
        <f t="shared" si="30"/>
      </c>
      <c r="CB19" s="52">
        <f t="shared" si="31"/>
        <v>0</v>
      </c>
      <c r="CC19" s="55">
        <f>IF(CA19="","",CA19/SUM(EO19:ER19))</f>
      </c>
      <c r="CD19" s="54">
        <f t="shared" si="32"/>
      </c>
      <c r="CE19" s="49">
        <f>IF(BW19="","",CD19/SUM(DI19:ER19))</f>
      </c>
      <c r="CF19" s="50"/>
      <c r="CG19" s="50"/>
      <c r="CH19" s="50"/>
      <c r="CI19" s="50"/>
      <c r="CJ19" s="51">
        <f t="shared" si="33"/>
      </c>
      <c r="CK19" s="52">
        <f t="shared" si="34"/>
        <v>0</v>
      </c>
      <c r="CL19" s="55">
        <f>IF(CJ19="","",CJ19/SUM(ES19:EV19))</f>
      </c>
      <c r="CM19" s="54">
        <f t="shared" si="35"/>
      </c>
      <c r="CN19" s="49">
        <f>IF(CF19="","",CM19/SUM(DI19:EV19))</f>
      </c>
      <c r="CO19" s="50"/>
      <c r="CP19" s="50"/>
      <c r="CQ19" s="50"/>
      <c r="CR19" s="50"/>
      <c r="CS19" s="51">
        <f t="shared" si="36"/>
      </c>
      <c r="CT19" s="52">
        <f t="shared" si="37"/>
        <v>0</v>
      </c>
      <c r="CU19" s="55">
        <f>IF(CS19="","",CS19/SUM(EW19:EZ19))</f>
      </c>
      <c r="CV19" s="54">
        <f t="shared" si="38"/>
      </c>
      <c r="CW19" s="49">
        <f>IF(CO19="","",CV19/SUM(DI19:EZ19))</f>
      </c>
      <c r="CX19" s="50"/>
      <c r="CY19" s="50"/>
      <c r="CZ19" s="50"/>
      <c r="DA19" s="50"/>
      <c r="DB19" s="51">
        <f t="shared" si="39"/>
      </c>
      <c r="DC19" s="52">
        <f t="shared" si="40"/>
        <v>0</v>
      </c>
      <c r="DD19" s="55">
        <f>IF(DB19="","",DB19/SUM(FA19:FD19))</f>
      </c>
      <c r="DE19" s="54">
        <f t="shared" si="41"/>
      </c>
      <c r="DF19" s="49">
        <f>IF(CX19="","",DE19/SUM(DI19:FD19))</f>
      </c>
      <c r="DG19" s="10" t="str">
        <f t="shared" si="42"/>
        <v>C</v>
      </c>
      <c r="DH19" s="11">
        <f>IF(E19&gt;0,(J19+Q19+Z19+AI19+AR19+BA19+BJ19+BS19+CB19+CK19+CT19+DC19)/SUM(DI19:FD19),0)</f>
        <v>117.16666666666667</v>
      </c>
      <c r="DI19" s="56">
        <f t="shared" si="43"/>
        <v>1</v>
      </c>
      <c r="DJ19" s="56">
        <f t="shared" si="44"/>
        <v>1</v>
      </c>
      <c r="DK19" s="56">
        <f t="shared" si="45"/>
        <v>1</v>
      </c>
      <c r="DL19" s="56">
        <f t="shared" si="46"/>
        <v>1</v>
      </c>
      <c r="DM19" s="11">
        <f t="shared" si="47"/>
        <v>1</v>
      </c>
      <c r="DN19" s="11">
        <f t="shared" si="48"/>
        <v>1</v>
      </c>
      <c r="DO19" s="11">
        <f t="shared" si="49"/>
        <v>0</v>
      </c>
      <c r="DP19" s="11">
        <f t="shared" si="50"/>
        <v>0</v>
      </c>
      <c r="DQ19" s="56">
        <f t="shared" si="51"/>
        <v>0</v>
      </c>
      <c r="DR19" s="56">
        <f t="shared" si="52"/>
        <v>0</v>
      </c>
      <c r="DS19" s="56">
        <f t="shared" si="53"/>
        <v>0</v>
      </c>
      <c r="DT19" s="56">
        <f t="shared" si="54"/>
        <v>0</v>
      </c>
      <c r="DU19" s="11">
        <f t="shared" si="55"/>
        <v>0</v>
      </c>
      <c r="DV19" s="11">
        <f t="shared" si="56"/>
        <v>0</v>
      </c>
      <c r="DW19" s="11">
        <f t="shared" si="57"/>
        <v>0</v>
      </c>
      <c r="DX19" s="11">
        <f t="shared" si="58"/>
        <v>0</v>
      </c>
      <c r="DY19" s="56">
        <f t="shared" si="59"/>
        <v>0</v>
      </c>
      <c r="DZ19" s="56">
        <f t="shared" si="60"/>
        <v>0</v>
      </c>
      <c r="EA19" s="56">
        <f t="shared" si="61"/>
        <v>0</v>
      </c>
      <c r="EB19" s="56">
        <f t="shared" si="62"/>
        <v>0</v>
      </c>
      <c r="EC19" s="11">
        <f t="shared" si="63"/>
        <v>0</v>
      </c>
      <c r="ED19" s="11">
        <f t="shared" si="64"/>
        <v>0</v>
      </c>
      <c r="EE19" s="11">
        <f t="shared" si="65"/>
        <v>0</v>
      </c>
      <c r="EF19" s="11">
        <f t="shared" si="66"/>
        <v>0</v>
      </c>
      <c r="EG19" s="56">
        <f t="shared" si="67"/>
        <v>0</v>
      </c>
      <c r="EH19" s="56">
        <f t="shared" si="68"/>
        <v>0</v>
      </c>
      <c r="EI19" s="56">
        <f t="shared" si="69"/>
        <v>0</v>
      </c>
      <c r="EJ19" s="56">
        <f t="shared" si="70"/>
        <v>0</v>
      </c>
      <c r="EK19" s="11">
        <f t="shared" si="71"/>
        <v>0</v>
      </c>
      <c r="EL19" s="11">
        <f t="shared" si="72"/>
        <v>0</v>
      </c>
      <c r="EM19" s="11">
        <f t="shared" si="73"/>
        <v>0</v>
      </c>
      <c r="EN19" s="11">
        <f t="shared" si="74"/>
        <v>0</v>
      </c>
      <c r="EO19" s="56">
        <f t="shared" si="75"/>
        <v>0</v>
      </c>
      <c r="EP19" s="56">
        <f t="shared" si="76"/>
        <v>0</v>
      </c>
      <c r="EQ19" s="56">
        <f t="shared" si="77"/>
        <v>0</v>
      </c>
      <c r="ER19" s="56">
        <f t="shared" si="78"/>
        <v>0</v>
      </c>
      <c r="ES19" s="11">
        <f t="shared" si="79"/>
        <v>0</v>
      </c>
      <c r="ET19" s="11">
        <f t="shared" si="80"/>
        <v>0</v>
      </c>
      <c r="EU19" s="11">
        <f t="shared" si="81"/>
        <v>0</v>
      </c>
      <c r="EV19" s="11">
        <f t="shared" si="82"/>
        <v>0</v>
      </c>
      <c r="EW19" s="56">
        <f t="shared" si="83"/>
        <v>0</v>
      </c>
      <c r="EX19" s="56">
        <f t="shared" si="84"/>
        <v>0</v>
      </c>
      <c r="EY19" s="56">
        <f t="shared" si="85"/>
        <v>0</v>
      </c>
      <c r="EZ19" s="56">
        <f t="shared" si="86"/>
        <v>0</v>
      </c>
      <c r="FA19" s="11">
        <f t="shared" si="87"/>
        <v>0</v>
      </c>
      <c r="FB19" s="11">
        <f t="shared" si="88"/>
        <v>0</v>
      </c>
      <c r="FC19" s="11">
        <f t="shared" si="89"/>
        <v>0</v>
      </c>
      <c r="FD19" s="11">
        <f t="shared" si="90"/>
        <v>0</v>
      </c>
    </row>
    <row r="20" spans="1:160" ht="11.25">
      <c r="A20" s="58" t="s">
        <v>35</v>
      </c>
      <c r="B20" s="43">
        <v>61</v>
      </c>
      <c r="C20" s="73" t="s">
        <v>90</v>
      </c>
      <c r="D20" s="45">
        <f>IF(E20="","",SUM(DI20:FD20))</f>
        <v>36</v>
      </c>
      <c r="E20" s="46">
        <v>82</v>
      </c>
      <c r="F20" s="46">
        <v>104</v>
      </c>
      <c r="G20" s="46">
        <v>89</v>
      </c>
      <c r="H20" s="46">
        <v>95</v>
      </c>
      <c r="I20" s="47">
        <f t="shared" si="0"/>
        <v>370</v>
      </c>
      <c r="J20" s="48">
        <f t="shared" si="1"/>
        <v>370</v>
      </c>
      <c r="K20" s="49">
        <f t="shared" si="2"/>
        <v>92.5</v>
      </c>
      <c r="L20" s="50">
        <v>98</v>
      </c>
      <c r="M20" s="50">
        <v>92</v>
      </c>
      <c r="N20" s="50">
        <v>99</v>
      </c>
      <c r="O20" s="50">
        <v>113</v>
      </c>
      <c r="P20" s="51">
        <f t="shared" si="3"/>
        <v>402</v>
      </c>
      <c r="Q20" s="52">
        <f t="shared" si="4"/>
        <v>402</v>
      </c>
      <c r="R20" s="53">
        <f t="shared" si="5"/>
        <v>100.5</v>
      </c>
      <c r="S20" s="54">
        <f t="shared" si="6"/>
        <v>772</v>
      </c>
      <c r="T20" s="49">
        <f t="shared" si="7"/>
        <v>96.5</v>
      </c>
      <c r="U20" s="50">
        <v>114</v>
      </c>
      <c r="V20" s="50">
        <v>80</v>
      </c>
      <c r="W20" s="50">
        <v>123</v>
      </c>
      <c r="X20" s="50">
        <v>110</v>
      </c>
      <c r="Y20" s="51">
        <f t="shared" si="8"/>
        <v>427</v>
      </c>
      <c r="Z20" s="52">
        <f t="shared" si="9"/>
        <v>427</v>
      </c>
      <c r="AA20" s="55">
        <f t="shared" si="10"/>
        <v>106.75</v>
      </c>
      <c r="AB20" s="54">
        <f t="shared" si="11"/>
        <v>1199</v>
      </c>
      <c r="AC20" s="49">
        <f t="shared" si="12"/>
        <v>99.91666666666667</v>
      </c>
      <c r="AD20" s="50">
        <v>107</v>
      </c>
      <c r="AE20" s="50">
        <v>120</v>
      </c>
      <c r="AF20" s="50">
        <v>109</v>
      </c>
      <c r="AG20" s="50">
        <v>108</v>
      </c>
      <c r="AH20" s="51">
        <f t="shared" si="13"/>
        <v>444</v>
      </c>
      <c r="AI20" s="52">
        <f t="shared" si="14"/>
        <v>444</v>
      </c>
      <c r="AJ20" s="55">
        <f t="shared" si="15"/>
        <v>111</v>
      </c>
      <c r="AK20" s="54">
        <f t="shared" si="16"/>
        <v>1643</v>
      </c>
      <c r="AL20" s="49">
        <f t="shared" si="17"/>
        <v>102.6875</v>
      </c>
      <c r="AM20" s="50">
        <v>110</v>
      </c>
      <c r="AN20" s="50">
        <v>99</v>
      </c>
      <c r="AO20" s="50">
        <v>114</v>
      </c>
      <c r="AP20" s="50">
        <v>116</v>
      </c>
      <c r="AQ20" s="51">
        <f t="shared" si="18"/>
        <v>439</v>
      </c>
      <c r="AR20" s="52">
        <f t="shared" si="19"/>
        <v>439</v>
      </c>
      <c r="AS20" s="55">
        <f>IF(AQ20="","",AQ20/SUM(DY20:EB20))</f>
        <v>109.75</v>
      </c>
      <c r="AT20" s="54">
        <f t="shared" si="20"/>
        <v>2082</v>
      </c>
      <c r="AU20" s="49">
        <f>IF(AM20="","",AT20/SUM(DI20:EB20))</f>
        <v>104.1</v>
      </c>
      <c r="AV20" s="50">
        <v>96</v>
      </c>
      <c r="AW20" s="50">
        <v>94</v>
      </c>
      <c r="AX20" s="50">
        <v>96</v>
      </c>
      <c r="AY20" s="50">
        <v>103</v>
      </c>
      <c r="AZ20" s="51">
        <f t="shared" si="21"/>
        <v>389</v>
      </c>
      <c r="BA20" s="52">
        <f t="shared" si="22"/>
        <v>389</v>
      </c>
      <c r="BB20" s="55">
        <f>IF(AZ20="","",AZ20/SUM(EC20:EF20))</f>
        <v>97.25</v>
      </c>
      <c r="BC20" s="54">
        <f t="shared" si="23"/>
        <v>2471</v>
      </c>
      <c r="BD20" s="49">
        <f>IF(AV20="","",BC20/SUM(DI20:EF20))</f>
        <v>102.95833333333333</v>
      </c>
      <c r="BE20" s="50">
        <v>94</v>
      </c>
      <c r="BF20" s="50">
        <v>111</v>
      </c>
      <c r="BG20" s="50">
        <v>113</v>
      </c>
      <c r="BH20" s="50">
        <v>96</v>
      </c>
      <c r="BI20" s="51">
        <f t="shared" si="24"/>
        <v>414</v>
      </c>
      <c r="BJ20" s="52">
        <f t="shared" si="25"/>
        <v>414</v>
      </c>
      <c r="BK20" s="55">
        <f>IF(BI20="","",BI20/SUM(EG20:EJ20))</f>
        <v>103.5</v>
      </c>
      <c r="BL20" s="54">
        <f t="shared" si="26"/>
        <v>2885</v>
      </c>
      <c r="BM20" s="49">
        <f>IF(BE20="","",BL20/SUM(DI20:EJ20))</f>
        <v>103.03571428571429</v>
      </c>
      <c r="BN20" s="50">
        <v>117</v>
      </c>
      <c r="BO20" s="50">
        <v>115</v>
      </c>
      <c r="BP20" s="50">
        <v>84</v>
      </c>
      <c r="BQ20" s="50">
        <v>109</v>
      </c>
      <c r="BR20" s="51">
        <f t="shared" si="27"/>
        <v>425</v>
      </c>
      <c r="BS20" s="52">
        <f t="shared" si="28"/>
        <v>425</v>
      </c>
      <c r="BT20" s="55">
        <f>IF(BR20="","",BR20/SUM(EK20:EN20))</f>
        <v>106.25</v>
      </c>
      <c r="BU20" s="54">
        <f t="shared" si="29"/>
        <v>3310</v>
      </c>
      <c r="BV20" s="49">
        <f>IF(BN20="","",BU20/SUM(DI20:EN20))</f>
        <v>103.4375</v>
      </c>
      <c r="BW20" s="50">
        <v>124</v>
      </c>
      <c r="BX20" s="50">
        <v>120</v>
      </c>
      <c r="BY20" s="50">
        <v>127</v>
      </c>
      <c r="BZ20" s="50">
        <v>119</v>
      </c>
      <c r="CA20" s="51">
        <f t="shared" si="30"/>
        <v>490</v>
      </c>
      <c r="CB20" s="52">
        <f t="shared" si="31"/>
        <v>490</v>
      </c>
      <c r="CC20" s="55">
        <f>IF(CA20="","",CA20/SUM(EO20:ER20))</f>
        <v>122.5</v>
      </c>
      <c r="CD20" s="54">
        <f t="shared" si="32"/>
        <v>3800</v>
      </c>
      <c r="CE20" s="49">
        <f>IF(BW20="","",CD20/SUM(DI20:ER20))</f>
        <v>105.55555555555556</v>
      </c>
      <c r="CF20" s="50"/>
      <c r="CG20" s="50"/>
      <c r="CH20" s="50"/>
      <c r="CI20" s="50"/>
      <c r="CJ20" s="51">
        <f t="shared" si="33"/>
      </c>
      <c r="CK20" s="52">
        <f t="shared" si="34"/>
        <v>0</v>
      </c>
      <c r="CL20" s="55">
        <f>IF(CJ20="","",CJ20/SUM(ES20:EV20))</f>
      </c>
      <c r="CM20" s="54">
        <f t="shared" si="35"/>
      </c>
      <c r="CN20" s="49">
        <f>IF(CF20="","",CM20/SUM(DI20:EV20))</f>
      </c>
      <c r="CO20" s="50"/>
      <c r="CP20" s="50"/>
      <c r="CQ20" s="50"/>
      <c r="CR20" s="50"/>
      <c r="CS20" s="51">
        <f t="shared" si="36"/>
      </c>
      <c r="CT20" s="52">
        <f t="shared" si="37"/>
        <v>0</v>
      </c>
      <c r="CU20" s="55">
        <f>IF(CS20="","",CS20/SUM(EW20:EZ20))</f>
      </c>
      <c r="CV20" s="54">
        <f t="shared" si="38"/>
      </c>
      <c r="CW20" s="49">
        <f>IF(CO20="","",CV20/SUM(DI20:EZ20))</f>
      </c>
      <c r="CX20" s="50"/>
      <c r="CY20" s="50"/>
      <c r="CZ20" s="50"/>
      <c r="DA20" s="50"/>
      <c r="DB20" s="51">
        <f t="shared" si="39"/>
      </c>
      <c r="DC20" s="52">
        <f t="shared" si="40"/>
        <v>0</v>
      </c>
      <c r="DD20" s="55">
        <f>IF(DB20="","",DB20/SUM(FA20:FD20))</f>
      </c>
      <c r="DE20" s="54">
        <f t="shared" si="41"/>
      </c>
      <c r="DF20" s="49">
        <f>IF(CX20="","",DE20/SUM(DI20:FD20))</f>
      </c>
      <c r="DG20" s="10" t="str">
        <f t="shared" si="42"/>
        <v>D</v>
      </c>
      <c r="DH20" s="11">
        <f>IF(E20&gt;0,(J20+Q20+Z20+AI20+AR20+BA20+BJ20+BS20+CB20+CK20+CT20+DC20)/SUM(DI20:FD20),0)</f>
        <v>105.55555555555556</v>
      </c>
      <c r="DI20" s="56">
        <f t="shared" si="43"/>
        <v>1</v>
      </c>
      <c r="DJ20" s="56">
        <f t="shared" si="44"/>
        <v>1</v>
      </c>
      <c r="DK20" s="56">
        <f t="shared" si="45"/>
        <v>1</v>
      </c>
      <c r="DL20" s="56">
        <f t="shared" si="46"/>
        <v>1</v>
      </c>
      <c r="DM20" s="11">
        <f t="shared" si="47"/>
        <v>1</v>
      </c>
      <c r="DN20" s="11">
        <f t="shared" si="48"/>
        <v>1</v>
      </c>
      <c r="DO20" s="11">
        <f t="shared" si="49"/>
        <v>1</v>
      </c>
      <c r="DP20" s="11">
        <f t="shared" si="50"/>
        <v>1</v>
      </c>
      <c r="DQ20" s="56">
        <f t="shared" si="51"/>
        <v>1</v>
      </c>
      <c r="DR20" s="56">
        <f t="shared" si="52"/>
        <v>1</v>
      </c>
      <c r="DS20" s="56">
        <f t="shared" si="53"/>
        <v>1</v>
      </c>
      <c r="DT20" s="56">
        <f t="shared" si="54"/>
        <v>1</v>
      </c>
      <c r="DU20" s="11">
        <f t="shared" si="55"/>
        <v>1</v>
      </c>
      <c r="DV20" s="11">
        <f t="shared" si="56"/>
        <v>1</v>
      </c>
      <c r="DW20" s="11">
        <f t="shared" si="57"/>
        <v>1</v>
      </c>
      <c r="DX20" s="11">
        <f t="shared" si="58"/>
        <v>1</v>
      </c>
      <c r="DY20" s="56">
        <f t="shared" si="59"/>
        <v>1</v>
      </c>
      <c r="DZ20" s="56">
        <f t="shared" si="60"/>
        <v>1</v>
      </c>
      <c r="EA20" s="56">
        <f t="shared" si="61"/>
        <v>1</v>
      </c>
      <c r="EB20" s="56">
        <f t="shared" si="62"/>
        <v>1</v>
      </c>
      <c r="EC20" s="11">
        <f t="shared" si="63"/>
        <v>1</v>
      </c>
      <c r="ED20" s="11">
        <f t="shared" si="64"/>
        <v>1</v>
      </c>
      <c r="EE20" s="11">
        <f t="shared" si="65"/>
        <v>1</v>
      </c>
      <c r="EF20" s="11">
        <f t="shared" si="66"/>
        <v>1</v>
      </c>
      <c r="EG20" s="56">
        <f t="shared" si="67"/>
        <v>1</v>
      </c>
      <c r="EH20" s="56">
        <f t="shared" si="68"/>
        <v>1</v>
      </c>
      <c r="EI20" s="56">
        <f t="shared" si="69"/>
        <v>1</v>
      </c>
      <c r="EJ20" s="56">
        <f t="shared" si="70"/>
        <v>1</v>
      </c>
      <c r="EK20" s="11">
        <f t="shared" si="71"/>
        <v>1</v>
      </c>
      <c r="EL20" s="11">
        <f t="shared" si="72"/>
        <v>1</v>
      </c>
      <c r="EM20" s="11">
        <f t="shared" si="73"/>
        <v>1</v>
      </c>
      <c r="EN20" s="11">
        <f t="shared" si="74"/>
        <v>1</v>
      </c>
      <c r="EO20" s="56">
        <f t="shared" si="75"/>
        <v>1</v>
      </c>
      <c r="EP20" s="56">
        <f t="shared" si="76"/>
        <v>1</v>
      </c>
      <c r="EQ20" s="56">
        <f t="shared" si="77"/>
        <v>1</v>
      </c>
      <c r="ER20" s="56">
        <f t="shared" si="78"/>
        <v>1</v>
      </c>
      <c r="ES20" s="11">
        <f t="shared" si="79"/>
        <v>0</v>
      </c>
      <c r="ET20" s="11">
        <f t="shared" si="80"/>
        <v>0</v>
      </c>
      <c r="EU20" s="11">
        <f t="shared" si="81"/>
        <v>0</v>
      </c>
      <c r="EV20" s="11">
        <f t="shared" si="82"/>
        <v>0</v>
      </c>
      <c r="EW20" s="56">
        <f t="shared" si="83"/>
        <v>0</v>
      </c>
      <c r="EX20" s="56">
        <f t="shared" si="84"/>
        <v>0</v>
      </c>
      <c r="EY20" s="56">
        <f t="shared" si="85"/>
        <v>0</v>
      </c>
      <c r="EZ20" s="56">
        <f t="shared" si="86"/>
        <v>0</v>
      </c>
      <c r="FA20" s="11">
        <f t="shared" si="87"/>
        <v>0</v>
      </c>
      <c r="FB20" s="11">
        <f t="shared" si="88"/>
        <v>0</v>
      </c>
      <c r="FC20" s="11">
        <f t="shared" si="89"/>
        <v>0</v>
      </c>
      <c r="FD20" s="11">
        <f t="shared" si="90"/>
        <v>0</v>
      </c>
    </row>
    <row r="21" spans="1:160" ht="11.25">
      <c r="A21" s="57" t="s">
        <v>41</v>
      </c>
      <c r="B21" s="43">
        <v>6</v>
      </c>
      <c r="C21" s="73" t="s">
        <v>89</v>
      </c>
      <c r="D21" s="45">
        <f>IF(E21="","",SUM(DI21:FD21))</f>
      </c>
      <c r="E21" s="46"/>
      <c r="F21" s="46"/>
      <c r="G21" s="46"/>
      <c r="H21" s="46"/>
      <c r="I21" s="47">
        <f t="shared" si="0"/>
      </c>
      <c r="J21" s="48">
        <f t="shared" si="1"/>
        <v>0</v>
      </c>
      <c r="K21" s="49">
        <f t="shared" si="2"/>
      </c>
      <c r="L21" s="50"/>
      <c r="M21" s="50"/>
      <c r="N21" s="50"/>
      <c r="O21" s="50"/>
      <c r="P21" s="51">
        <f t="shared" si="3"/>
      </c>
      <c r="Q21" s="52">
        <f t="shared" si="4"/>
        <v>0</v>
      </c>
      <c r="R21" s="53">
        <f t="shared" si="5"/>
      </c>
      <c r="S21" s="54">
        <f t="shared" si="6"/>
      </c>
      <c r="T21" s="49">
        <f t="shared" si="7"/>
      </c>
      <c r="U21" s="50"/>
      <c r="V21" s="50"/>
      <c r="W21" s="50"/>
      <c r="X21" s="50"/>
      <c r="Y21" s="51">
        <f t="shared" si="8"/>
      </c>
      <c r="Z21" s="52">
        <f t="shared" si="9"/>
        <v>0</v>
      </c>
      <c r="AA21" s="55">
        <f t="shared" si="10"/>
      </c>
      <c r="AB21" s="54">
        <f t="shared" si="11"/>
      </c>
      <c r="AC21" s="49">
        <f t="shared" si="12"/>
      </c>
      <c r="AD21" s="50"/>
      <c r="AE21" s="50"/>
      <c r="AF21" s="50"/>
      <c r="AG21" s="50"/>
      <c r="AH21" s="51">
        <f t="shared" si="13"/>
      </c>
      <c r="AI21" s="52">
        <f t="shared" si="14"/>
        <v>0</v>
      </c>
      <c r="AJ21" s="55">
        <f t="shared" si="15"/>
      </c>
      <c r="AK21" s="54">
        <f t="shared" si="16"/>
      </c>
      <c r="AL21" s="49">
        <f t="shared" si="17"/>
      </c>
      <c r="AM21" s="50"/>
      <c r="AN21" s="50"/>
      <c r="AO21" s="50"/>
      <c r="AP21" s="50"/>
      <c r="AQ21" s="51">
        <f t="shared" si="18"/>
      </c>
      <c r="AR21" s="52">
        <f t="shared" si="19"/>
        <v>0</v>
      </c>
      <c r="AS21" s="55">
        <f>IF(AQ21="","",AQ21/SUM(DY21:EB21))</f>
      </c>
      <c r="AT21" s="54">
        <f t="shared" si="20"/>
      </c>
      <c r="AU21" s="49">
        <f>IF(AM21="","",AT21/SUM(DI21:EB21))</f>
      </c>
      <c r="AV21" s="50"/>
      <c r="AW21" s="50"/>
      <c r="AX21" s="50"/>
      <c r="AY21" s="50"/>
      <c r="AZ21" s="51">
        <f t="shared" si="21"/>
      </c>
      <c r="BA21" s="52">
        <f t="shared" si="22"/>
        <v>0</v>
      </c>
      <c r="BB21" s="55">
        <f>IF(AZ21="","",AZ21/SUM(EC21:EF21))</f>
      </c>
      <c r="BC21" s="54">
        <f t="shared" si="23"/>
      </c>
      <c r="BD21" s="49">
        <f>IF(AV21="","",BC21/SUM(DI21:EF21))</f>
      </c>
      <c r="BE21" s="50"/>
      <c r="BF21" s="50"/>
      <c r="BG21" s="50"/>
      <c r="BH21" s="50"/>
      <c r="BI21" s="51">
        <f t="shared" si="24"/>
      </c>
      <c r="BJ21" s="52">
        <f t="shared" si="25"/>
        <v>0</v>
      </c>
      <c r="BK21" s="55">
        <f>IF(BI21="","",BI21/SUM(EG21:EJ21))</f>
      </c>
      <c r="BL21" s="54">
        <f t="shared" si="26"/>
      </c>
      <c r="BM21" s="49">
        <f>IF(BE21="","",BL21/SUM(DI21:EJ21))</f>
      </c>
      <c r="BN21" s="50"/>
      <c r="BO21" s="50"/>
      <c r="BP21" s="50"/>
      <c r="BQ21" s="50"/>
      <c r="BR21" s="51">
        <f t="shared" si="27"/>
      </c>
      <c r="BS21" s="52">
        <f t="shared" si="28"/>
        <v>0</v>
      </c>
      <c r="BT21" s="55">
        <f>IF(BR21="","",BR21/SUM(EK21:EN21))</f>
      </c>
      <c r="BU21" s="54">
        <f t="shared" si="29"/>
      </c>
      <c r="BV21" s="49">
        <f>IF(BN21="","",BU21/SUM(DI21:EN21))</f>
      </c>
      <c r="BW21" s="50"/>
      <c r="BX21" s="50"/>
      <c r="BY21" s="50"/>
      <c r="BZ21" s="50"/>
      <c r="CA21" s="51">
        <f t="shared" si="30"/>
      </c>
      <c r="CB21" s="52">
        <f t="shared" si="31"/>
        <v>0</v>
      </c>
      <c r="CC21" s="55">
        <f>IF(CA21="","",CA21/SUM(EO21:ER21))</f>
      </c>
      <c r="CD21" s="54">
        <f t="shared" si="32"/>
      </c>
      <c r="CE21" s="49">
        <f>IF(BW21="","",CD21/SUM(DI21:ER21))</f>
      </c>
      <c r="CF21" s="50"/>
      <c r="CG21" s="50"/>
      <c r="CH21" s="50"/>
      <c r="CI21" s="50"/>
      <c r="CJ21" s="51">
        <f t="shared" si="33"/>
      </c>
      <c r="CK21" s="52">
        <f t="shared" si="34"/>
        <v>0</v>
      </c>
      <c r="CL21" s="55">
        <f>IF(CJ21="","",CJ21/SUM(ES21:EV21))</f>
      </c>
      <c r="CM21" s="54">
        <f t="shared" si="35"/>
      </c>
      <c r="CN21" s="49">
        <f>IF(CF21="","",CM21/SUM(DI21:EV21))</f>
      </c>
      <c r="CO21" s="50"/>
      <c r="CP21" s="50"/>
      <c r="CQ21" s="50"/>
      <c r="CR21" s="50"/>
      <c r="CS21" s="51">
        <f t="shared" si="36"/>
      </c>
      <c r="CT21" s="52">
        <f t="shared" si="37"/>
        <v>0</v>
      </c>
      <c r="CU21" s="55">
        <f>IF(CS21="","",CS21/SUM(EW21:EZ21))</f>
      </c>
      <c r="CV21" s="54">
        <f t="shared" si="38"/>
      </c>
      <c r="CW21" s="49">
        <f>IF(CO21="","",CV21/SUM(DI21:EZ21))</f>
      </c>
      <c r="CX21" s="50"/>
      <c r="CY21" s="50"/>
      <c r="CZ21" s="50"/>
      <c r="DA21" s="50"/>
      <c r="DB21" s="51">
        <f t="shared" si="39"/>
      </c>
      <c r="DC21" s="52">
        <f t="shared" si="40"/>
        <v>0</v>
      </c>
      <c r="DD21" s="55">
        <f>IF(DB21="","",DB21/SUM(FA21:FD21))</f>
      </c>
      <c r="DE21" s="54">
        <f t="shared" si="41"/>
      </c>
      <c r="DF21" s="49">
        <f>IF(CX21="","",DE21/SUM(DI21:FD21))</f>
      </c>
      <c r="DG21" s="10" t="str">
        <f t="shared" si="42"/>
        <v>E</v>
      </c>
      <c r="DH21" s="11">
        <f>IF(E21&gt;0,(J21+Q21+Z21+AI21+AR21+BA21+BJ21+BS21+CB21+CK21+CT21+DC21)/SUM(DI21:FD21),0)</f>
        <v>0</v>
      </c>
      <c r="DI21" s="56">
        <f t="shared" si="43"/>
        <v>0</v>
      </c>
      <c r="DJ21" s="56">
        <f t="shared" si="44"/>
        <v>0</v>
      </c>
      <c r="DK21" s="56">
        <f t="shared" si="45"/>
        <v>0</v>
      </c>
      <c r="DL21" s="56">
        <f t="shared" si="46"/>
        <v>0</v>
      </c>
      <c r="DM21" s="11">
        <f t="shared" si="47"/>
        <v>0</v>
      </c>
      <c r="DN21" s="11">
        <f t="shared" si="48"/>
        <v>0</v>
      </c>
      <c r="DO21" s="11">
        <f t="shared" si="49"/>
        <v>0</v>
      </c>
      <c r="DP21" s="11">
        <f t="shared" si="50"/>
        <v>0</v>
      </c>
      <c r="DQ21" s="56">
        <f t="shared" si="51"/>
        <v>0</v>
      </c>
      <c r="DR21" s="56">
        <f t="shared" si="52"/>
        <v>0</v>
      </c>
      <c r="DS21" s="56">
        <f t="shared" si="53"/>
        <v>0</v>
      </c>
      <c r="DT21" s="56">
        <f t="shared" si="54"/>
        <v>0</v>
      </c>
      <c r="DU21" s="11">
        <f t="shared" si="55"/>
        <v>0</v>
      </c>
      <c r="DV21" s="11">
        <f t="shared" si="56"/>
        <v>0</v>
      </c>
      <c r="DW21" s="11">
        <f t="shared" si="57"/>
        <v>0</v>
      </c>
      <c r="DX21" s="11">
        <f t="shared" si="58"/>
        <v>0</v>
      </c>
      <c r="DY21" s="56">
        <f t="shared" si="59"/>
        <v>0</v>
      </c>
      <c r="DZ21" s="56">
        <f t="shared" si="60"/>
        <v>0</v>
      </c>
      <c r="EA21" s="56">
        <f t="shared" si="61"/>
        <v>0</v>
      </c>
      <c r="EB21" s="56">
        <f t="shared" si="62"/>
        <v>0</v>
      </c>
      <c r="EC21" s="11">
        <f t="shared" si="63"/>
        <v>0</v>
      </c>
      <c r="ED21" s="11">
        <f t="shared" si="64"/>
        <v>0</v>
      </c>
      <c r="EE21" s="11">
        <f t="shared" si="65"/>
        <v>0</v>
      </c>
      <c r="EF21" s="11">
        <f t="shared" si="66"/>
        <v>0</v>
      </c>
      <c r="EG21" s="56">
        <f t="shared" si="67"/>
        <v>0</v>
      </c>
      <c r="EH21" s="56">
        <f t="shared" si="68"/>
        <v>0</v>
      </c>
      <c r="EI21" s="56">
        <f t="shared" si="69"/>
        <v>0</v>
      </c>
      <c r="EJ21" s="56">
        <f t="shared" si="70"/>
        <v>0</v>
      </c>
      <c r="EK21" s="11">
        <f t="shared" si="71"/>
        <v>0</v>
      </c>
      <c r="EL21" s="11">
        <f t="shared" si="72"/>
        <v>0</v>
      </c>
      <c r="EM21" s="11">
        <f t="shared" si="73"/>
        <v>0</v>
      </c>
      <c r="EN21" s="11">
        <f t="shared" si="74"/>
        <v>0</v>
      </c>
      <c r="EO21" s="56">
        <f t="shared" si="75"/>
        <v>0</v>
      </c>
      <c r="EP21" s="56">
        <f t="shared" si="76"/>
        <v>0</v>
      </c>
      <c r="EQ21" s="56">
        <f t="shared" si="77"/>
        <v>0</v>
      </c>
      <c r="ER21" s="56">
        <f t="shared" si="78"/>
        <v>0</v>
      </c>
      <c r="ES21" s="11">
        <f t="shared" si="79"/>
        <v>0</v>
      </c>
      <c r="ET21" s="11">
        <f t="shared" si="80"/>
        <v>0</v>
      </c>
      <c r="EU21" s="11">
        <f t="shared" si="81"/>
        <v>0</v>
      </c>
      <c r="EV21" s="11">
        <f t="shared" si="82"/>
        <v>0</v>
      </c>
      <c r="EW21" s="56">
        <f t="shared" si="83"/>
        <v>0</v>
      </c>
      <c r="EX21" s="56">
        <f t="shared" si="84"/>
        <v>0</v>
      </c>
      <c r="EY21" s="56">
        <f t="shared" si="85"/>
        <v>0</v>
      </c>
      <c r="EZ21" s="56">
        <f t="shared" si="86"/>
        <v>0</v>
      </c>
      <c r="FA21" s="11">
        <f t="shared" si="87"/>
        <v>0</v>
      </c>
      <c r="FB21" s="11">
        <f t="shared" si="88"/>
        <v>0</v>
      </c>
      <c r="FC21" s="11">
        <f t="shared" si="89"/>
        <v>0</v>
      </c>
      <c r="FD21" s="11">
        <f t="shared" si="90"/>
        <v>0</v>
      </c>
    </row>
    <row r="22" spans="1:160" ht="11.25">
      <c r="A22" s="57" t="s">
        <v>41</v>
      </c>
      <c r="B22" s="43">
        <v>17</v>
      </c>
      <c r="C22" s="73" t="s">
        <v>38</v>
      </c>
      <c r="D22" s="45">
        <f>IF(E22="","",SUM(DI22:FD22))</f>
      </c>
      <c r="E22" s="46"/>
      <c r="F22" s="46"/>
      <c r="G22" s="46"/>
      <c r="H22" s="46"/>
      <c r="I22" s="47">
        <f t="shared" si="0"/>
      </c>
      <c r="J22" s="48">
        <f t="shared" si="1"/>
        <v>0</v>
      </c>
      <c r="K22" s="49">
        <f t="shared" si="2"/>
      </c>
      <c r="L22" s="50"/>
      <c r="M22" s="50"/>
      <c r="N22" s="50"/>
      <c r="O22" s="50"/>
      <c r="P22" s="51">
        <f t="shared" si="3"/>
      </c>
      <c r="Q22" s="52">
        <f t="shared" si="4"/>
        <v>0</v>
      </c>
      <c r="R22" s="53">
        <f t="shared" si="5"/>
      </c>
      <c r="S22" s="54">
        <f t="shared" si="6"/>
      </c>
      <c r="T22" s="49">
        <f t="shared" si="7"/>
      </c>
      <c r="U22" s="50"/>
      <c r="V22" s="50"/>
      <c r="W22" s="50"/>
      <c r="X22" s="50"/>
      <c r="Y22" s="51">
        <f t="shared" si="8"/>
      </c>
      <c r="Z22" s="52">
        <f t="shared" si="9"/>
        <v>0</v>
      </c>
      <c r="AA22" s="55">
        <f t="shared" si="10"/>
      </c>
      <c r="AB22" s="54">
        <f t="shared" si="11"/>
      </c>
      <c r="AC22" s="49">
        <f t="shared" si="12"/>
      </c>
      <c r="AD22" s="50"/>
      <c r="AE22" s="50"/>
      <c r="AF22" s="50"/>
      <c r="AG22" s="50"/>
      <c r="AH22" s="51">
        <f t="shared" si="13"/>
      </c>
      <c r="AI22" s="52">
        <f t="shared" si="14"/>
        <v>0</v>
      </c>
      <c r="AJ22" s="55">
        <f t="shared" si="15"/>
      </c>
      <c r="AK22" s="54">
        <f t="shared" si="16"/>
      </c>
      <c r="AL22" s="49">
        <f t="shared" si="17"/>
      </c>
      <c r="AM22" s="50"/>
      <c r="AN22" s="50"/>
      <c r="AO22" s="50"/>
      <c r="AP22" s="50"/>
      <c r="AQ22" s="51">
        <f t="shared" si="18"/>
      </c>
      <c r="AR22" s="52">
        <f t="shared" si="19"/>
        <v>0</v>
      </c>
      <c r="AS22" s="55">
        <f>IF(AQ22="","",AQ22/SUM(DY22:EB22))</f>
      </c>
      <c r="AT22" s="54">
        <f t="shared" si="20"/>
      </c>
      <c r="AU22" s="49">
        <f>IF(AM22="","",AT22/SUM(DI22:EB22))</f>
      </c>
      <c r="AV22" s="50"/>
      <c r="AW22" s="50"/>
      <c r="AX22" s="50"/>
      <c r="AY22" s="50"/>
      <c r="AZ22" s="51">
        <f t="shared" si="21"/>
      </c>
      <c r="BA22" s="52">
        <f t="shared" si="22"/>
        <v>0</v>
      </c>
      <c r="BB22" s="55">
        <f>IF(AZ22="","",AZ22/SUM(EC22:EF22))</f>
      </c>
      <c r="BC22" s="54">
        <f t="shared" si="23"/>
      </c>
      <c r="BD22" s="49">
        <f>IF(AV22="","",BC22/SUM(DI22:EF22))</f>
      </c>
      <c r="BE22" s="50"/>
      <c r="BF22" s="50"/>
      <c r="BG22" s="50"/>
      <c r="BH22" s="50"/>
      <c r="BI22" s="51">
        <f t="shared" si="24"/>
      </c>
      <c r="BJ22" s="52">
        <f t="shared" si="25"/>
        <v>0</v>
      </c>
      <c r="BK22" s="55">
        <f>IF(BI22="","",BI22/SUM(EG22:EJ22))</f>
      </c>
      <c r="BL22" s="54">
        <f t="shared" si="26"/>
      </c>
      <c r="BM22" s="49">
        <f>IF(BE22="","",BL22/SUM(DI22:EJ22))</f>
      </c>
      <c r="BN22" s="50"/>
      <c r="BO22" s="50"/>
      <c r="BP22" s="50"/>
      <c r="BQ22" s="50"/>
      <c r="BR22" s="51">
        <f t="shared" si="27"/>
      </c>
      <c r="BS22" s="52">
        <f t="shared" si="28"/>
        <v>0</v>
      </c>
      <c r="BT22" s="55">
        <f>IF(BR22="","",BR22/SUM(EK22:EN22))</f>
      </c>
      <c r="BU22" s="54">
        <f t="shared" si="29"/>
      </c>
      <c r="BV22" s="49">
        <f>IF(BN22="","",BU22/SUM(DI22:EN22))</f>
      </c>
      <c r="BW22" s="50"/>
      <c r="BX22" s="50"/>
      <c r="BY22" s="50"/>
      <c r="BZ22" s="50"/>
      <c r="CA22" s="51">
        <f t="shared" si="30"/>
      </c>
      <c r="CB22" s="52">
        <f t="shared" si="31"/>
        <v>0</v>
      </c>
      <c r="CC22" s="55">
        <f>IF(CA22="","",CA22/SUM(EO22:ER22))</f>
      </c>
      <c r="CD22" s="54">
        <f t="shared" si="32"/>
      </c>
      <c r="CE22" s="49">
        <f>IF(BW22="","",CD22/SUM(DI22:ER22))</f>
      </c>
      <c r="CF22" s="50"/>
      <c r="CG22" s="50"/>
      <c r="CH22" s="50"/>
      <c r="CI22" s="50"/>
      <c r="CJ22" s="51">
        <f t="shared" si="33"/>
      </c>
      <c r="CK22" s="52">
        <f t="shared" si="34"/>
        <v>0</v>
      </c>
      <c r="CL22" s="55">
        <f>IF(CJ22="","",CJ22/SUM(ES22:EV22))</f>
      </c>
      <c r="CM22" s="54">
        <f t="shared" si="35"/>
      </c>
      <c r="CN22" s="49">
        <f>IF(CF22="","",CM22/SUM(DI22:EV22))</f>
      </c>
      <c r="CO22" s="50"/>
      <c r="CP22" s="50"/>
      <c r="CQ22" s="50"/>
      <c r="CR22" s="50"/>
      <c r="CS22" s="51">
        <f t="shared" si="36"/>
      </c>
      <c r="CT22" s="52">
        <f t="shared" si="37"/>
        <v>0</v>
      </c>
      <c r="CU22" s="55">
        <f>IF(CS22="","",CS22/SUM(EW22:EZ22))</f>
      </c>
      <c r="CV22" s="54">
        <f t="shared" si="38"/>
      </c>
      <c r="CW22" s="49">
        <f>IF(CO22="","",CV22/SUM(DI22:EZ22))</f>
      </c>
      <c r="CX22" s="50"/>
      <c r="CY22" s="50"/>
      <c r="CZ22" s="50"/>
      <c r="DA22" s="50"/>
      <c r="DB22" s="51">
        <f t="shared" si="39"/>
      </c>
      <c r="DC22" s="52">
        <f t="shared" si="40"/>
        <v>0</v>
      </c>
      <c r="DD22" s="55">
        <f>IF(DB22="","",DB22/SUM(FA22:FD22))</f>
      </c>
      <c r="DE22" s="54">
        <f t="shared" si="41"/>
      </c>
      <c r="DF22" s="49">
        <f>IF(CX22="","",DE22/SUM(DI22:FD22))</f>
      </c>
      <c r="DG22" s="10" t="str">
        <f t="shared" si="42"/>
        <v>E</v>
      </c>
      <c r="DH22" s="11">
        <f>IF(E22&gt;0,(J22+Q22+Z22+AI22+AR22+BA22+BJ22+BS22+CB22+CK22+CT22+DC22)/SUM(DI22:FD22),0)</f>
        <v>0</v>
      </c>
      <c r="DI22" s="56">
        <f t="shared" si="43"/>
        <v>0</v>
      </c>
      <c r="DJ22" s="56">
        <f t="shared" si="44"/>
        <v>0</v>
      </c>
      <c r="DK22" s="56">
        <f t="shared" si="45"/>
        <v>0</v>
      </c>
      <c r="DL22" s="56">
        <f t="shared" si="46"/>
        <v>0</v>
      </c>
      <c r="DM22" s="11">
        <f t="shared" si="47"/>
        <v>0</v>
      </c>
      <c r="DN22" s="11">
        <f t="shared" si="48"/>
        <v>0</v>
      </c>
      <c r="DO22" s="11">
        <f t="shared" si="49"/>
        <v>0</v>
      </c>
      <c r="DP22" s="11">
        <f t="shared" si="50"/>
        <v>0</v>
      </c>
      <c r="DQ22" s="56">
        <f t="shared" si="51"/>
        <v>0</v>
      </c>
      <c r="DR22" s="56">
        <f t="shared" si="52"/>
        <v>0</v>
      </c>
      <c r="DS22" s="56">
        <f t="shared" si="53"/>
        <v>0</v>
      </c>
      <c r="DT22" s="56">
        <f t="shared" si="54"/>
        <v>0</v>
      </c>
      <c r="DU22" s="11">
        <f t="shared" si="55"/>
        <v>0</v>
      </c>
      <c r="DV22" s="11">
        <f t="shared" si="56"/>
        <v>0</v>
      </c>
      <c r="DW22" s="11">
        <f t="shared" si="57"/>
        <v>0</v>
      </c>
      <c r="DX22" s="11">
        <f t="shared" si="58"/>
        <v>0</v>
      </c>
      <c r="DY22" s="56">
        <f t="shared" si="59"/>
        <v>0</v>
      </c>
      <c r="DZ22" s="56">
        <f t="shared" si="60"/>
        <v>0</v>
      </c>
      <c r="EA22" s="56">
        <f t="shared" si="61"/>
        <v>0</v>
      </c>
      <c r="EB22" s="56">
        <f t="shared" si="62"/>
        <v>0</v>
      </c>
      <c r="EC22" s="11">
        <f t="shared" si="63"/>
        <v>0</v>
      </c>
      <c r="ED22" s="11">
        <f t="shared" si="64"/>
        <v>0</v>
      </c>
      <c r="EE22" s="11">
        <f t="shared" si="65"/>
        <v>0</v>
      </c>
      <c r="EF22" s="11">
        <f t="shared" si="66"/>
        <v>0</v>
      </c>
      <c r="EG22" s="56">
        <f t="shared" si="67"/>
        <v>0</v>
      </c>
      <c r="EH22" s="56">
        <f t="shared" si="68"/>
        <v>0</v>
      </c>
      <c r="EI22" s="56">
        <f t="shared" si="69"/>
        <v>0</v>
      </c>
      <c r="EJ22" s="56">
        <f t="shared" si="70"/>
        <v>0</v>
      </c>
      <c r="EK22" s="11">
        <f t="shared" si="71"/>
        <v>0</v>
      </c>
      <c r="EL22" s="11">
        <f t="shared" si="72"/>
        <v>0</v>
      </c>
      <c r="EM22" s="11">
        <f t="shared" si="73"/>
        <v>0</v>
      </c>
      <c r="EN22" s="11">
        <f t="shared" si="74"/>
        <v>0</v>
      </c>
      <c r="EO22" s="56">
        <f t="shared" si="75"/>
        <v>0</v>
      </c>
      <c r="EP22" s="56">
        <f t="shared" si="76"/>
        <v>0</v>
      </c>
      <c r="EQ22" s="56">
        <f t="shared" si="77"/>
        <v>0</v>
      </c>
      <c r="ER22" s="56">
        <f t="shared" si="78"/>
        <v>0</v>
      </c>
      <c r="ES22" s="11">
        <f t="shared" si="79"/>
        <v>0</v>
      </c>
      <c r="ET22" s="11">
        <f t="shared" si="80"/>
        <v>0</v>
      </c>
      <c r="EU22" s="11">
        <f t="shared" si="81"/>
        <v>0</v>
      </c>
      <c r="EV22" s="11">
        <f t="shared" si="82"/>
        <v>0</v>
      </c>
      <c r="EW22" s="56">
        <f t="shared" si="83"/>
        <v>0</v>
      </c>
      <c r="EX22" s="56">
        <f t="shared" si="84"/>
        <v>0</v>
      </c>
      <c r="EY22" s="56">
        <f t="shared" si="85"/>
        <v>0</v>
      </c>
      <c r="EZ22" s="56">
        <f t="shared" si="86"/>
        <v>0</v>
      </c>
      <c r="FA22" s="11">
        <f t="shared" si="87"/>
        <v>0</v>
      </c>
      <c r="FB22" s="11">
        <f t="shared" si="88"/>
        <v>0</v>
      </c>
      <c r="FC22" s="11">
        <f t="shared" si="89"/>
        <v>0</v>
      </c>
      <c r="FD22" s="11">
        <f t="shared" si="90"/>
        <v>0</v>
      </c>
    </row>
    <row r="23" spans="1:160" ht="11.25">
      <c r="A23" s="57" t="s">
        <v>41</v>
      </c>
      <c r="B23" s="43">
        <v>18</v>
      </c>
      <c r="C23" s="73" t="s">
        <v>61</v>
      </c>
      <c r="D23" s="45">
        <f>IF(E23="","",SUM(DI23:FD23))</f>
      </c>
      <c r="E23" s="46"/>
      <c r="F23" s="46"/>
      <c r="G23" s="46"/>
      <c r="H23" s="46"/>
      <c r="I23" s="47">
        <f t="shared" si="0"/>
      </c>
      <c r="J23" s="48">
        <f t="shared" si="1"/>
        <v>0</v>
      </c>
      <c r="K23" s="49">
        <f t="shared" si="2"/>
      </c>
      <c r="L23" s="50"/>
      <c r="M23" s="50"/>
      <c r="N23" s="50"/>
      <c r="O23" s="50"/>
      <c r="P23" s="51">
        <f t="shared" si="3"/>
      </c>
      <c r="Q23" s="52">
        <f t="shared" si="4"/>
        <v>0</v>
      </c>
      <c r="R23" s="53">
        <f t="shared" si="5"/>
      </c>
      <c r="S23" s="54">
        <f t="shared" si="6"/>
      </c>
      <c r="T23" s="49">
        <f t="shared" si="7"/>
      </c>
      <c r="U23" s="50"/>
      <c r="V23" s="50"/>
      <c r="W23" s="50"/>
      <c r="X23" s="50"/>
      <c r="Y23" s="51">
        <f t="shared" si="8"/>
      </c>
      <c r="Z23" s="52">
        <f t="shared" si="9"/>
        <v>0</v>
      </c>
      <c r="AA23" s="55">
        <f t="shared" si="10"/>
      </c>
      <c r="AB23" s="54">
        <f t="shared" si="11"/>
      </c>
      <c r="AC23" s="49">
        <f t="shared" si="12"/>
      </c>
      <c r="AD23" s="50"/>
      <c r="AE23" s="50"/>
      <c r="AF23" s="50"/>
      <c r="AG23" s="50"/>
      <c r="AH23" s="51">
        <f t="shared" si="13"/>
      </c>
      <c r="AI23" s="52">
        <f t="shared" si="14"/>
        <v>0</v>
      </c>
      <c r="AJ23" s="55">
        <f t="shared" si="15"/>
      </c>
      <c r="AK23" s="54">
        <f t="shared" si="16"/>
      </c>
      <c r="AL23" s="49">
        <f t="shared" si="17"/>
      </c>
      <c r="AM23" s="50"/>
      <c r="AN23" s="50"/>
      <c r="AO23" s="50"/>
      <c r="AP23" s="50"/>
      <c r="AQ23" s="51">
        <f t="shared" si="18"/>
      </c>
      <c r="AR23" s="52">
        <f t="shared" si="19"/>
        <v>0</v>
      </c>
      <c r="AS23" s="55">
        <f>IF(AQ23="","",AQ23/SUM(DY23:EB23))</f>
      </c>
      <c r="AT23" s="54">
        <f t="shared" si="20"/>
      </c>
      <c r="AU23" s="49">
        <f>IF(AM23="","",AT23/SUM(DI23:EB23))</f>
      </c>
      <c r="AV23" s="50"/>
      <c r="AW23" s="50"/>
      <c r="AX23" s="50"/>
      <c r="AY23" s="50"/>
      <c r="AZ23" s="51">
        <f t="shared" si="21"/>
      </c>
      <c r="BA23" s="52">
        <f t="shared" si="22"/>
        <v>0</v>
      </c>
      <c r="BB23" s="55">
        <f>IF(AZ23="","",AZ23/SUM(EC23:EF23))</f>
      </c>
      <c r="BC23" s="54">
        <f t="shared" si="23"/>
      </c>
      <c r="BD23" s="49">
        <f>IF(AV23="","",BC23/SUM(DI23:EF23))</f>
      </c>
      <c r="BE23" s="50"/>
      <c r="BF23" s="50"/>
      <c r="BG23" s="50"/>
      <c r="BH23" s="50"/>
      <c r="BI23" s="51">
        <f t="shared" si="24"/>
      </c>
      <c r="BJ23" s="52">
        <f t="shared" si="25"/>
        <v>0</v>
      </c>
      <c r="BK23" s="55">
        <f>IF(BI23="","",BI23/SUM(EG23:EJ23))</f>
      </c>
      <c r="BL23" s="54">
        <f t="shared" si="26"/>
      </c>
      <c r="BM23" s="49">
        <f>IF(BE23="","",BL23/SUM(DI23:EJ23))</f>
      </c>
      <c r="BN23" s="50"/>
      <c r="BO23" s="50"/>
      <c r="BP23" s="50"/>
      <c r="BQ23" s="50"/>
      <c r="BR23" s="51">
        <f t="shared" si="27"/>
      </c>
      <c r="BS23" s="52">
        <f t="shared" si="28"/>
        <v>0</v>
      </c>
      <c r="BT23" s="55">
        <f>IF(BR23="","",BR23/SUM(EK23:EN23))</f>
      </c>
      <c r="BU23" s="54">
        <f t="shared" si="29"/>
      </c>
      <c r="BV23" s="49">
        <f>IF(BN23="","",BU23/SUM(DI23:EN23))</f>
      </c>
      <c r="BW23" s="50"/>
      <c r="BX23" s="50"/>
      <c r="BY23" s="50"/>
      <c r="BZ23" s="50"/>
      <c r="CA23" s="51">
        <f t="shared" si="30"/>
      </c>
      <c r="CB23" s="52">
        <f t="shared" si="31"/>
        <v>0</v>
      </c>
      <c r="CC23" s="55">
        <f>IF(CA23="","",CA23/SUM(EO23:ER23))</f>
      </c>
      <c r="CD23" s="54">
        <f t="shared" si="32"/>
      </c>
      <c r="CE23" s="49">
        <f>IF(BW23="","",CD23/SUM(DI23:ER23))</f>
      </c>
      <c r="CF23" s="50"/>
      <c r="CG23" s="50"/>
      <c r="CH23" s="50"/>
      <c r="CI23" s="50"/>
      <c r="CJ23" s="51">
        <f t="shared" si="33"/>
      </c>
      <c r="CK23" s="52">
        <f t="shared" si="34"/>
        <v>0</v>
      </c>
      <c r="CL23" s="55">
        <f>IF(CJ23="","",CJ23/SUM(ES23:EV23))</f>
      </c>
      <c r="CM23" s="54">
        <f t="shared" si="35"/>
      </c>
      <c r="CN23" s="49">
        <f>IF(CF23="","",CM23/SUM(DI23:EV23))</f>
      </c>
      <c r="CO23" s="50"/>
      <c r="CP23" s="50"/>
      <c r="CQ23" s="50"/>
      <c r="CR23" s="50"/>
      <c r="CS23" s="51">
        <f t="shared" si="36"/>
      </c>
      <c r="CT23" s="52">
        <f t="shared" si="37"/>
        <v>0</v>
      </c>
      <c r="CU23" s="55">
        <f>IF(CS23="","",CS23/SUM(EW23:EZ23))</f>
      </c>
      <c r="CV23" s="54">
        <f t="shared" si="38"/>
      </c>
      <c r="CW23" s="49">
        <f>IF(CO23="","",CV23/SUM(DI23:EZ23))</f>
      </c>
      <c r="CX23" s="50"/>
      <c r="CY23" s="50"/>
      <c r="CZ23" s="50"/>
      <c r="DA23" s="50"/>
      <c r="DB23" s="51">
        <f t="shared" si="39"/>
      </c>
      <c r="DC23" s="52">
        <f t="shared" si="40"/>
        <v>0</v>
      </c>
      <c r="DD23" s="55">
        <f>IF(DB23="","",DB23/SUM(FA23:FD23))</f>
      </c>
      <c r="DE23" s="54">
        <f t="shared" si="41"/>
      </c>
      <c r="DF23" s="49">
        <f>IF(CX23="","",DE23/SUM(DI23:FD23))</f>
      </c>
      <c r="DG23" s="10" t="str">
        <f t="shared" si="42"/>
        <v>E</v>
      </c>
      <c r="DH23" s="11">
        <f>IF(E23&gt;0,(J23+Q23+Z23+AI23+AR23+BA23+BJ23+BS23+CB23+CK23+CT23+DC23)/SUM(DI23:FD23),0)</f>
        <v>0</v>
      </c>
      <c r="DI23" s="56">
        <f t="shared" si="43"/>
        <v>0</v>
      </c>
      <c r="DJ23" s="56">
        <f t="shared" si="44"/>
        <v>0</v>
      </c>
      <c r="DK23" s="56">
        <f t="shared" si="45"/>
        <v>0</v>
      </c>
      <c r="DL23" s="56">
        <f t="shared" si="46"/>
        <v>0</v>
      </c>
      <c r="DM23" s="11">
        <f t="shared" si="47"/>
        <v>0</v>
      </c>
      <c r="DN23" s="11">
        <f t="shared" si="48"/>
        <v>0</v>
      </c>
      <c r="DO23" s="11">
        <f t="shared" si="49"/>
        <v>0</v>
      </c>
      <c r="DP23" s="11">
        <f t="shared" si="50"/>
        <v>0</v>
      </c>
      <c r="DQ23" s="56">
        <f t="shared" si="51"/>
        <v>0</v>
      </c>
      <c r="DR23" s="56">
        <f t="shared" si="52"/>
        <v>0</v>
      </c>
      <c r="DS23" s="56">
        <f t="shared" si="53"/>
        <v>0</v>
      </c>
      <c r="DT23" s="56">
        <f t="shared" si="54"/>
        <v>0</v>
      </c>
      <c r="DU23" s="11">
        <f t="shared" si="55"/>
        <v>0</v>
      </c>
      <c r="DV23" s="11">
        <f t="shared" si="56"/>
        <v>0</v>
      </c>
      <c r="DW23" s="11">
        <f t="shared" si="57"/>
        <v>0</v>
      </c>
      <c r="DX23" s="11">
        <f t="shared" si="58"/>
        <v>0</v>
      </c>
      <c r="DY23" s="56">
        <f t="shared" si="59"/>
        <v>0</v>
      </c>
      <c r="DZ23" s="56">
        <f t="shared" si="60"/>
        <v>0</v>
      </c>
      <c r="EA23" s="56">
        <f t="shared" si="61"/>
        <v>0</v>
      </c>
      <c r="EB23" s="56">
        <f t="shared" si="62"/>
        <v>0</v>
      </c>
      <c r="EC23" s="11">
        <f t="shared" si="63"/>
        <v>0</v>
      </c>
      <c r="ED23" s="11">
        <f t="shared" si="64"/>
        <v>0</v>
      </c>
      <c r="EE23" s="11">
        <f t="shared" si="65"/>
        <v>0</v>
      </c>
      <c r="EF23" s="11">
        <f t="shared" si="66"/>
        <v>0</v>
      </c>
      <c r="EG23" s="56">
        <f t="shared" si="67"/>
        <v>0</v>
      </c>
      <c r="EH23" s="56">
        <f t="shared" si="68"/>
        <v>0</v>
      </c>
      <c r="EI23" s="56">
        <f t="shared" si="69"/>
        <v>0</v>
      </c>
      <c r="EJ23" s="56">
        <f t="shared" si="70"/>
        <v>0</v>
      </c>
      <c r="EK23" s="11">
        <f t="shared" si="71"/>
        <v>0</v>
      </c>
      <c r="EL23" s="11">
        <f t="shared" si="72"/>
        <v>0</v>
      </c>
      <c r="EM23" s="11">
        <f t="shared" si="73"/>
        <v>0</v>
      </c>
      <c r="EN23" s="11">
        <f t="shared" si="74"/>
        <v>0</v>
      </c>
      <c r="EO23" s="56">
        <f t="shared" si="75"/>
        <v>0</v>
      </c>
      <c r="EP23" s="56">
        <f t="shared" si="76"/>
        <v>0</v>
      </c>
      <c r="EQ23" s="56">
        <f t="shared" si="77"/>
        <v>0</v>
      </c>
      <c r="ER23" s="56">
        <f t="shared" si="78"/>
        <v>0</v>
      </c>
      <c r="ES23" s="11">
        <f t="shared" si="79"/>
        <v>0</v>
      </c>
      <c r="ET23" s="11">
        <f t="shared" si="80"/>
        <v>0</v>
      </c>
      <c r="EU23" s="11">
        <f t="shared" si="81"/>
        <v>0</v>
      </c>
      <c r="EV23" s="11">
        <f t="shared" si="82"/>
        <v>0</v>
      </c>
      <c r="EW23" s="56">
        <f t="shared" si="83"/>
        <v>0</v>
      </c>
      <c r="EX23" s="56">
        <f t="shared" si="84"/>
        <v>0</v>
      </c>
      <c r="EY23" s="56">
        <f t="shared" si="85"/>
        <v>0</v>
      </c>
      <c r="EZ23" s="56">
        <f t="shared" si="86"/>
        <v>0</v>
      </c>
      <c r="FA23" s="11">
        <f t="shared" si="87"/>
        <v>0</v>
      </c>
      <c r="FB23" s="11">
        <f t="shared" si="88"/>
        <v>0</v>
      </c>
      <c r="FC23" s="11">
        <f t="shared" si="89"/>
        <v>0</v>
      </c>
      <c r="FD23" s="11">
        <f t="shared" si="90"/>
        <v>0</v>
      </c>
    </row>
    <row r="24" spans="1:160" ht="11.25">
      <c r="A24" s="57" t="s">
        <v>41</v>
      </c>
      <c r="B24" s="43">
        <v>23</v>
      </c>
      <c r="C24" s="44" t="s">
        <v>62</v>
      </c>
      <c r="D24" s="45">
        <f>IF(E24="","",SUM(DI24:FD24))</f>
      </c>
      <c r="E24" s="46"/>
      <c r="F24" s="46"/>
      <c r="G24" s="46"/>
      <c r="H24" s="46"/>
      <c r="I24" s="47">
        <f t="shared" si="0"/>
      </c>
      <c r="J24" s="48">
        <f t="shared" si="1"/>
        <v>0</v>
      </c>
      <c r="K24" s="49">
        <f t="shared" si="2"/>
      </c>
      <c r="L24" s="50"/>
      <c r="M24" s="50"/>
      <c r="N24" s="50"/>
      <c r="O24" s="50"/>
      <c r="P24" s="51">
        <f t="shared" si="3"/>
      </c>
      <c r="Q24" s="52">
        <f t="shared" si="4"/>
        <v>0</v>
      </c>
      <c r="R24" s="53">
        <f t="shared" si="5"/>
      </c>
      <c r="S24" s="54">
        <f t="shared" si="6"/>
      </c>
      <c r="T24" s="49">
        <f t="shared" si="7"/>
      </c>
      <c r="U24" s="50"/>
      <c r="V24" s="50"/>
      <c r="W24" s="50"/>
      <c r="X24" s="50"/>
      <c r="Y24" s="51">
        <f t="shared" si="8"/>
      </c>
      <c r="Z24" s="52">
        <f t="shared" si="9"/>
        <v>0</v>
      </c>
      <c r="AA24" s="55">
        <f t="shared" si="10"/>
      </c>
      <c r="AB24" s="54">
        <f t="shared" si="11"/>
      </c>
      <c r="AC24" s="49">
        <f t="shared" si="12"/>
      </c>
      <c r="AD24" s="50"/>
      <c r="AE24" s="50"/>
      <c r="AF24" s="50"/>
      <c r="AG24" s="50"/>
      <c r="AH24" s="51">
        <f t="shared" si="13"/>
      </c>
      <c r="AI24" s="52">
        <f t="shared" si="14"/>
        <v>0</v>
      </c>
      <c r="AJ24" s="55">
        <f t="shared" si="15"/>
      </c>
      <c r="AK24" s="54">
        <f t="shared" si="16"/>
      </c>
      <c r="AL24" s="49">
        <f t="shared" si="17"/>
      </c>
      <c r="AM24" s="50"/>
      <c r="AN24" s="50"/>
      <c r="AO24" s="50"/>
      <c r="AP24" s="50"/>
      <c r="AQ24" s="51">
        <f t="shared" si="18"/>
      </c>
      <c r="AR24" s="52">
        <f t="shared" si="19"/>
        <v>0</v>
      </c>
      <c r="AS24" s="55">
        <f>IF(AQ24="","",AQ24/SUM(DY24:EB24))</f>
      </c>
      <c r="AT24" s="54">
        <f t="shared" si="20"/>
      </c>
      <c r="AU24" s="49">
        <f>IF(AM24="","",AT24/SUM(DI24:EB24))</f>
      </c>
      <c r="AV24" s="50"/>
      <c r="AW24" s="50"/>
      <c r="AX24" s="50"/>
      <c r="AY24" s="50"/>
      <c r="AZ24" s="51">
        <f t="shared" si="21"/>
      </c>
      <c r="BA24" s="52">
        <f t="shared" si="22"/>
        <v>0</v>
      </c>
      <c r="BB24" s="55">
        <f>IF(AZ24="","",AZ24/SUM(EC24:EF24))</f>
      </c>
      <c r="BC24" s="54">
        <f t="shared" si="23"/>
      </c>
      <c r="BD24" s="49">
        <f>IF(AV24="","",BC24/SUM(DI24:EF24))</f>
      </c>
      <c r="BE24" s="50"/>
      <c r="BF24" s="50"/>
      <c r="BG24" s="50"/>
      <c r="BH24" s="50"/>
      <c r="BI24" s="51">
        <f t="shared" si="24"/>
      </c>
      <c r="BJ24" s="52">
        <f t="shared" si="25"/>
        <v>0</v>
      </c>
      <c r="BK24" s="55">
        <f>IF(BI24="","",BI24/SUM(EG24:EJ24))</f>
      </c>
      <c r="BL24" s="54">
        <f t="shared" si="26"/>
      </c>
      <c r="BM24" s="49">
        <f>IF(BE24="","",BL24/SUM(DI24:EJ24))</f>
      </c>
      <c r="BN24" s="50"/>
      <c r="BO24" s="50"/>
      <c r="BP24" s="50"/>
      <c r="BQ24" s="50"/>
      <c r="BR24" s="51">
        <f t="shared" si="27"/>
      </c>
      <c r="BS24" s="52">
        <f t="shared" si="28"/>
        <v>0</v>
      </c>
      <c r="BT24" s="55">
        <f>IF(BR24="","",BR24/SUM(EK24:EN24))</f>
      </c>
      <c r="BU24" s="54">
        <f t="shared" si="29"/>
      </c>
      <c r="BV24" s="49">
        <f>IF(BN24="","",BU24/SUM(DI24:EN24))</f>
      </c>
      <c r="BW24" s="50"/>
      <c r="BX24" s="50"/>
      <c r="BY24" s="50"/>
      <c r="BZ24" s="50"/>
      <c r="CA24" s="51">
        <f t="shared" si="30"/>
      </c>
      <c r="CB24" s="52">
        <f t="shared" si="31"/>
        <v>0</v>
      </c>
      <c r="CC24" s="55">
        <f>IF(CA24="","",CA24/SUM(EO24:ER24))</f>
      </c>
      <c r="CD24" s="54">
        <f t="shared" si="32"/>
      </c>
      <c r="CE24" s="49">
        <f>IF(BW24="","",CD24/SUM(DI24:ER24))</f>
      </c>
      <c r="CF24" s="50"/>
      <c r="CG24" s="50"/>
      <c r="CH24" s="50"/>
      <c r="CI24" s="50"/>
      <c r="CJ24" s="51">
        <f t="shared" si="33"/>
      </c>
      <c r="CK24" s="52">
        <f t="shared" si="34"/>
        <v>0</v>
      </c>
      <c r="CL24" s="55">
        <f>IF(CJ24="","",CJ24/SUM(ES24:EV24))</f>
      </c>
      <c r="CM24" s="54">
        <f t="shared" si="35"/>
      </c>
      <c r="CN24" s="49">
        <f>IF(CF24="","",CM24/SUM(DI24:EV24))</f>
      </c>
      <c r="CO24" s="50"/>
      <c r="CP24" s="50"/>
      <c r="CQ24" s="50"/>
      <c r="CR24" s="50"/>
      <c r="CS24" s="51">
        <f t="shared" si="36"/>
      </c>
      <c r="CT24" s="52">
        <f t="shared" si="37"/>
        <v>0</v>
      </c>
      <c r="CU24" s="55">
        <f>IF(CS24="","",CS24/SUM(EW24:EZ24))</f>
      </c>
      <c r="CV24" s="54">
        <f t="shared" si="38"/>
      </c>
      <c r="CW24" s="49">
        <f>IF(CO24="","",CV24/SUM(DI24:EZ24))</f>
      </c>
      <c r="CX24" s="50"/>
      <c r="CY24" s="50"/>
      <c r="CZ24" s="50"/>
      <c r="DA24" s="50"/>
      <c r="DB24" s="51">
        <f t="shared" si="39"/>
      </c>
      <c r="DC24" s="52">
        <f t="shared" si="40"/>
        <v>0</v>
      </c>
      <c r="DD24" s="55">
        <f>IF(DB24="","",DB24/SUM(FA24:FD24))</f>
      </c>
      <c r="DE24" s="54">
        <f t="shared" si="41"/>
      </c>
      <c r="DF24" s="49">
        <f>IF(CX24="","",DE24/SUM(DI24:FD24))</f>
      </c>
      <c r="DG24" s="10" t="str">
        <f t="shared" si="42"/>
        <v>E</v>
      </c>
      <c r="DH24" s="11">
        <f>IF(E24&gt;0,(J24+Q24+Z24+AI24+AR24+BA24+BJ24+BS24+CB24+CK24+CT24+DC24)/SUM(DI24:FD24),0)</f>
        <v>0</v>
      </c>
      <c r="DI24" s="56">
        <f t="shared" si="43"/>
        <v>0</v>
      </c>
      <c r="DJ24" s="56">
        <f t="shared" si="44"/>
        <v>0</v>
      </c>
      <c r="DK24" s="56">
        <f t="shared" si="45"/>
        <v>0</v>
      </c>
      <c r="DL24" s="56">
        <f t="shared" si="46"/>
        <v>0</v>
      </c>
      <c r="DM24" s="11">
        <f t="shared" si="47"/>
        <v>0</v>
      </c>
      <c r="DN24" s="11">
        <f t="shared" si="48"/>
        <v>0</v>
      </c>
      <c r="DO24" s="11">
        <f t="shared" si="49"/>
        <v>0</v>
      </c>
      <c r="DP24" s="11">
        <f t="shared" si="50"/>
        <v>0</v>
      </c>
      <c r="DQ24" s="56">
        <f t="shared" si="51"/>
        <v>0</v>
      </c>
      <c r="DR24" s="56">
        <f t="shared" si="52"/>
        <v>0</v>
      </c>
      <c r="DS24" s="56">
        <f t="shared" si="53"/>
        <v>0</v>
      </c>
      <c r="DT24" s="56">
        <f t="shared" si="54"/>
        <v>0</v>
      </c>
      <c r="DU24" s="11">
        <f t="shared" si="55"/>
        <v>0</v>
      </c>
      <c r="DV24" s="11">
        <f t="shared" si="56"/>
        <v>0</v>
      </c>
      <c r="DW24" s="11">
        <f t="shared" si="57"/>
        <v>0</v>
      </c>
      <c r="DX24" s="11">
        <f t="shared" si="58"/>
        <v>0</v>
      </c>
      <c r="DY24" s="56">
        <f t="shared" si="59"/>
        <v>0</v>
      </c>
      <c r="DZ24" s="56">
        <f t="shared" si="60"/>
        <v>0</v>
      </c>
      <c r="EA24" s="56">
        <f t="shared" si="61"/>
        <v>0</v>
      </c>
      <c r="EB24" s="56">
        <f t="shared" si="62"/>
        <v>0</v>
      </c>
      <c r="EC24" s="11">
        <f t="shared" si="63"/>
        <v>0</v>
      </c>
      <c r="ED24" s="11">
        <f t="shared" si="64"/>
        <v>0</v>
      </c>
      <c r="EE24" s="11">
        <f t="shared" si="65"/>
        <v>0</v>
      </c>
      <c r="EF24" s="11">
        <f t="shared" si="66"/>
        <v>0</v>
      </c>
      <c r="EG24" s="56">
        <f t="shared" si="67"/>
        <v>0</v>
      </c>
      <c r="EH24" s="56">
        <f t="shared" si="68"/>
        <v>0</v>
      </c>
      <c r="EI24" s="56">
        <f t="shared" si="69"/>
        <v>0</v>
      </c>
      <c r="EJ24" s="56">
        <f t="shared" si="70"/>
        <v>0</v>
      </c>
      <c r="EK24" s="11">
        <f t="shared" si="71"/>
        <v>0</v>
      </c>
      <c r="EL24" s="11">
        <f t="shared" si="72"/>
        <v>0</v>
      </c>
      <c r="EM24" s="11">
        <f t="shared" si="73"/>
        <v>0</v>
      </c>
      <c r="EN24" s="11">
        <f t="shared" si="74"/>
        <v>0</v>
      </c>
      <c r="EO24" s="56">
        <f t="shared" si="75"/>
        <v>0</v>
      </c>
      <c r="EP24" s="56">
        <f t="shared" si="76"/>
        <v>0</v>
      </c>
      <c r="EQ24" s="56">
        <f t="shared" si="77"/>
        <v>0</v>
      </c>
      <c r="ER24" s="56">
        <f t="shared" si="78"/>
        <v>0</v>
      </c>
      <c r="ES24" s="11">
        <f t="shared" si="79"/>
        <v>0</v>
      </c>
      <c r="ET24" s="11">
        <f t="shared" si="80"/>
        <v>0</v>
      </c>
      <c r="EU24" s="11">
        <f t="shared" si="81"/>
        <v>0</v>
      </c>
      <c r="EV24" s="11">
        <f t="shared" si="82"/>
        <v>0</v>
      </c>
      <c r="EW24" s="56">
        <f t="shared" si="83"/>
        <v>0</v>
      </c>
      <c r="EX24" s="56">
        <f t="shared" si="84"/>
        <v>0</v>
      </c>
      <c r="EY24" s="56">
        <f t="shared" si="85"/>
        <v>0</v>
      </c>
      <c r="EZ24" s="56">
        <f t="shared" si="86"/>
        <v>0</v>
      </c>
      <c r="FA24" s="11">
        <f t="shared" si="87"/>
        <v>0</v>
      </c>
      <c r="FB24" s="11">
        <f t="shared" si="88"/>
        <v>0</v>
      </c>
      <c r="FC24" s="11">
        <f t="shared" si="89"/>
        <v>0</v>
      </c>
      <c r="FD24" s="11">
        <f t="shared" si="90"/>
        <v>0</v>
      </c>
    </row>
    <row r="25" spans="1:160" ht="11.25">
      <c r="A25" s="57" t="s">
        <v>41</v>
      </c>
      <c r="B25" s="43">
        <v>29</v>
      </c>
      <c r="C25" s="73" t="s">
        <v>42</v>
      </c>
      <c r="D25" s="45">
        <f>IF(E25="","",SUM(DI25:FD25))</f>
      </c>
      <c r="E25" s="46"/>
      <c r="F25" s="46"/>
      <c r="G25" s="46"/>
      <c r="H25" s="46"/>
      <c r="I25" s="47">
        <f t="shared" si="0"/>
      </c>
      <c r="J25" s="48">
        <f t="shared" si="1"/>
        <v>0</v>
      </c>
      <c r="K25" s="49">
        <f t="shared" si="2"/>
      </c>
      <c r="L25" s="50"/>
      <c r="M25" s="50"/>
      <c r="N25" s="50"/>
      <c r="O25" s="50"/>
      <c r="P25" s="51">
        <f t="shared" si="3"/>
      </c>
      <c r="Q25" s="52">
        <f t="shared" si="4"/>
        <v>0</v>
      </c>
      <c r="R25" s="53">
        <f t="shared" si="5"/>
      </c>
      <c r="S25" s="54">
        <f t="shared" si="6"/>
      </c>
      <c r="T25" s="49">
        <f t="shared" si="7"/>
      </c>
      <c r="U25" s="50"/>
      <c r="V25" s="50"/>
      <c r="W25" s="50"/>
      <c r="X25" s="50"/>
      <c r="Y25" s="51">
        <f t="shared" si="8"/>
      </c>
      <c r="Z25" s="52">
        <f t="shared" si="9"/>
        <v>0</v>
      </c>
      <c r="AA25" s="55">
        <f t="shared" si="10"/>
      </c>
      <c r="AB25" s="54">
        <f t="shared" si="11"/>
      </c>
      <c r="AC25" s="49">
        <f t="shared" si="12"/>
      </c>
      <c r="AD25" s="50"/>
      <c r="AE25" s="50"/>
      <c r="AF25" s="50"/>
      <c r="AG25" s="50"/>
      <c r="AH25" s="51">
        <f t="shared" si="13"/>
      </c>
      <c r="AI25" s="52">
        <f t="shared" si="14"/>
        <v>0</v>
      </c>
      <c r="AJ25" s="55">
        <f t="shared" si="15"/>
      </c>
      <c r="AK25" s="54">
        <f t="shared" si="16"/>
      </c>
      <c r="AL25" s="49">
        <f t="shared" si="17"/>
      </c>
      <c r="AM25" s="50"/>
      <c r="AN25" s="50"/>
      <c r="AO25" s="50"/>
      <c r="AP25" s="50"/>
      <c r="AQ25" s="51">
        <f t="shared" si="18"/>
      </c>
      <c r="AR25" s="52">
        <f t="shared" si="19"/>
        <v>0</v>
      </c>
      <c r="AS25" s="55">
        <f>IF(AQ25="","",AQ25/SUM(DY25:EB25))</f>
      </c>
      <c r="AT25" s="54">
        <f t="shared" si="20"/>
      </c>
      <c r="AU25" s="49">
        <f>IF(AM25="","",AT25/SUM(DI25:EB25))</f>
      </c>
      <c r="AV25" s="50"/>
      <c r="AW25" s="50"/>
      <c r="AX25" s="50"/>
      <c r="AY25" s="50"/>
      <c r="AZ25" s="51">
        <f t="shared" si="21"/>
      </c>
      <c r="BA25" s="52">
        <f t="shared" si="22"/>
        <v>0</v>
      </c>
      <c r="BB25" s="55">
        <f>IF(AZ25="","",AZ25/SUM(EC25:EF25))</f>
      </c>
      <c r="BC25" s="54">
        <f t="shared" si="23"/>
      </c>
      <c r="BD25" s="49">
        <f>IF(AV25="","",BC25/SUM(DI25:EF25))</f>
      </c>
      <c r="BE25" s="50"/>
      <c r="BF25" s="50"/>
      <c r="BG25" s="50"/>
      <c r="BH25" s="50"/>
      <c r="BI25" s="51">
        <f t="shared" si="24"/>
      </c>
      <c r="BJ25" s="52">
        <f t="shared" si="25"/>
        <v>0</v>
      </c>
      <c r="BK25" s="55">
        <f>IF(BI25="","",BI25/SUM(EG25:EJ25))</f>
      </c>
      <c r="BL25" s="54">
        <f t="shared" si="26"/>
      </c>
      <c r="BM25" s="49">
        <f>IF(BE25="","",BL25/SUM(DI25:EJ25))</f>
      </c>
      <c r="BN25" s="50"/>
      <c r="BO25" s="50"/>
      <c r="BP25" s="50"/>
      <c r="BQ25" s="50"/>
      <c r="BR25" s="51">
        <f t="shared" si="27"/>
      </c>
      <c r="BS25" s="52">
        <f t="shared" si="28"/>
        <v>0</v>
      </c>
      <c r="BT25" s="55">
        <f>IF(BR25="","",BR25/SUM(EK25:EN25))</f>
      </c>
      <c r="BU25" s="54">
        <f t="shared" si="29"/>
      </c>
      <c r="BV25" s="49">
        <f>IF(BN25="","",BU25/SUM(DI25:EN25))</f>
      </c>
      <c r="BW25" s="50"/>
      <c r="BX25" s="50"/>
      <c r="BY25" s="50"/>
      <c r="BZ25" s="50"/>
      <c r="CA25" s="51">
        <f t="shared" si="30"/>
      </c>
      <c r="CB25" s="52">
        <f t="shared" si="31"/>
        <v>0</v>
      </c>
      <c r="CC25" s="55">
        <f>IF(CA25="","",CA25/SUM(EO25:ER25))</f>
      </c>
      <c r="CD25" s="54">
        <f t="shared" si="32"/>
      </c>
      <c r="CE25" s="49">
        <f>IF(BW25="","",CD25/SUM(DI25:ER25))</f>
      </c>
      <c r="CF25" s="50"/>
      <c r="CG25" s="50"/>
      <c r="CH25" s="50"/>
      <c r="CI25" s="50"/>
      <c r="CJ25" s="51">
        <f t="shared" si="33"/>
      </c>
      <c r="CK25" s="52">
        <f t="shared" si="34"/>
        <v>0</v>
      </c>
      <c r="CL25" s="55">
        <f>IF(CJ25="","",CJ25/SUM(ES25:EV25))</f>
      </c>
      <c r="CM25" s="54">
        <f t="shared" si="35"/>
      </c>
      <c r="CN25" s="49">
        <f>IF(CF25="","",CM25/SUM(DI25:EV25))</f>
      </c>
      <c r="CO25" s="50"/>
      <c r="CP25" s="50"/>
      <c r="CQ25" s="50"/>
      <c r="CR25" s="50"/>
      <c r="CS25" s="51">
        <f t="shared" si="36"/>
      </c>
      <c r="CT25" s="52">
        <f t="shared" si="37"/>
        <v>0</v>
      </c>
      <c r="CU25" s="55">
        <f>IF(CS25="","",CS25/SUM(EW25:EZ25))</f>
      </c>
      <c r="CV25" s="54">
        <f t="shared" si="38"/>
      </c>
      <c r="CW25" s="49">
        <f>IF(CO25="","",CV25/SUM(DI25:EZ25))</f>
      </c>
      <c r="CX25" s="50"/>
      <c r="CY25" s="50"/>
      <c r="CZ25" s="50"/>
      <c r="DA25" s="50"/>
      <c r="DB25" s="51">
        <f t="shared" si="39"/>
      </c>
      <c r="DC25" s="52">
        <f t="shared" si="40"/>
        <v>0</v>
      </c>
      <c r="DD25" s="55">
        <f>IF(DB25="","",DB25/SUM(FA25:FD25))</f>
      </c>
      <c r="DE25" s="54">
        <f t="shared" si="41"/>
      </c>
      <c r="DF25" s="49">
        <f>IF(CX25="","",DE25/SUM(DI25:FD25))</f>
      </c>
      <c r="DG25" s="10" t="str">
        <f t="shared" si="42"/>
        <v>E</v>
      </c>
      <c r="DH25" s="11">
        <f>IF(E25&gt;0,(J25+Q25+Z25+AI25+AR25+BA25+BJ25+BS25+CB25+CK25+CT25+DC25)/SUM(DI25:FD25),0)</f>
        <v>0</v>
      </c>
      <c r="DI25" s="56">
        <f t="shared" si="43"/>
        <v>0</v>
      </c>
      <c r="DJ25" s="56">
        <f t="shared" si="44"/>
        <v>0</v>
      </c>
      <c r="DK25" s="56">
        <f t="shared" si="45"/>
        <v>0</v>
      </c>
      <c r="DL25" s="56">
        <f t="shared" si="46"/>
        <v>0</v>
      </c>
      <c r="DM25" s="11">
        <f t="shared" si="47"/>
        <v>0</v>
      </c>
      <c r="DN25" s="11">
        <f t="shared" si="48"/>
        <v>0</v>
      </c>
      <c r="DO25" s="11">
        <f t="shared" si="49"/>
        <v>0</v>
      </c>
      <c r="DP25" s="11">
        <f t="shared" si="50"/>
        <v>0</v>
      </c>
      <c r="DQ25" s="56">
        <f t="shared" si="51"/>
        <v>0</v>
      </c>
      <c r="DR25" s="56">
        <f t="shared" si="52"/>
        <v>0</v>
      </c>
      <c r="DS25" s="56">
        <f t="shared" si="53"/>
        <v>0</v>
      </c>
      <c r="DT25" s="56">
        <f t="shared" si="54"/>
        <v>0</v>
      </c>
      <c r="DU25" s="11">
        <f t="shared" si="55"/>
        <v>0</v>
      </c>
      <c r="DV25" s="11">
        <f t="shared" si="56"/>
        <v>0</v>
      </c>
      <c r="DW25" s="11">
        <f t="shared" si="57"/>
        <v>0</v>
      </c>
      <c r="DX25" s="11">
        <f t="shared" si="58"/>
        <v>0</v>
      </c>
      <c r="DY25" s="56">
        <f t="shared" si="59"/>
        <v>0</v>
      </c>
      <c r="DZ25" s="56">
        <f t="shared" si="60"/>
        <v>0</v>
      </c>
      <c r="EA25" s="56">
        <f t="shared" si="61"/>
        <v>0</v>
      </c>
      <c r="EB25" s="56">
        <f t="shared" si="62"/>
        <v>0</v>
      </c>
      <c r="EC25" s="11">
        <f t="shared" si="63"/>
        <v>0</v>
      </c>
      <c r="ED25" s="11">
        <f t="shared" si="64"/>
        <v>0</v>
      </c>
      <c r="EE25" s="11">
        <f t="shared" si="65"/>
        <v>0</v>
      </c>
      <c r="EF25" s="11">
        <f t="shared" si="66"/>
        <v>0</v>
      </c>
      <c r="EG25" s="56">
        <f t="shared" si="67"/>
        <v>0</v>
      </c>
      <c r="EH25" s="56">
        <f t="shared" si="68"/>
        <v>0</v>
      </c>
      <c r="EI25" s="56">
        <f t="shared" si="69"/>
        <v>0</v>
      </c>
      <c r="EJ25" s="56">
        <f t="shared" si="70"/>
        <v>0</v>
      </c>
      <c r="EK25" s="11">
        <f t="shared" si="71"/>
        <v>0</v>
      </c>
      <c r="EL25" s="11">
        <f t="shared" si="72"/>
        <v>0</v>
      </c>
      <c r="EM25" s="11">
        <f t="shared" si="73"/>
        <v>0</v>
      </c>
      <c r="EN25" s="11">
        <f t="shared" si="74"/>
        <v>0</v>
      </c>
      <c r="EO25" s="56">
        <f t="shared" si="75"/>
        <v>0</v>
      </c>
      <c r="EP25" s="56">
        <f t="shared" si="76"/>
        <v>0</v>
      </c>
      <c r="EQ25" s="56">
        <f t="shared" si="77"/>
        <v>0</v>
      </c>
      <c r="ER25" s="56">
        <f t="shared" si="78"/>
        <v>0</v>
      </c>
      <c r="ES25" s="11">
        <f t="shared" si="79"/>
        <v>0</v>
      </c>
      <c r="ET25" s="11">
        <f t="shared" si="80"/>
        <v>0</v>
      </c>
      <c r="EU25" s="11">
        <f t="shared" si="81"/>
        <v>0</v>
      </c>
      <c r="EV25" s="11">
        <f t="shared" si="82"/>
        <v>0</v>
      </c>
      <c r="EW25" s="56">
        <f t="shared" si="83"/>
        <v>0</v>
      </c>
      <c r="EX25" s="56">
        <f t="shared" si="84"/>
        <v>0</v>
      </c>
      <c r="EY25" s="56">
        <f t="shared" si="85"/>
        <v>0</v>
      </c>
      <c r="EZ25" s="56">
        <f t="shared" si="86"/>
        <v>0</v>
      </c>
      <c r="FA25" s="11">
        <f t="shared" si="87"/>
        <v>0</v>
      </c>
      <c r="FB25" s="11">
        <f t="shared" si="88"/>
        <v>0</v>
      </c>
      <c r="FC25" s="11">
        <f t="shared" si="89"/>
        <v>0</v>
      </c>
      <c r="FD25" s="11">
        <f t="shared" si="90"/>
        <v>0</v>
      </c>
    </row>
    <row r="26" spans="1:160" ht="11.25">
      <c r="A26" s="57" t="s">
        <v>41</v>
      </c>
      <c r="B26" s="43">
        <v>48</v>
      </c>
      <c r="C26" s="73" t="s">
        <v>46</v>
      </c>
      <c r="D26" s="45">
        <f>IF(E26="","",SUM(DI26:FD26))</f>
      </c>
      <c r="E26" s="46"/>
      <c r="F26" s="46"/>
      <c r="G26" s="46"/>
      <c r="H26" s="46"/>
      <c r="I26" s="47">
        <f t="shared" si="0"/>
      </c>
      <c r="J26" s="48">
        <f t="shared" si="1"/>
        <v>0</v>
      </c>
      <c r="K26" s="49">
        <f t="shared" si="2"/>
      </c>
      <c r="L26" s="50"/>
      <c r="M26" s="50"/>
      <c r="N26" s="50"/>
      <c r="O26" s="50"/>
      <c r="P26" s="51">
        <f t="shared" si="3"/>
      </c>
      <c r="Q26" s="52">
        <f t="shared" si="4"/>
        <v>0</v>
      </c>
      <c r="R26" s="53">
        <f t="shared" si="5"/>
      </c>
      <c r="S26" s="54">
        <f t="shared" si="6"/>
      </c>
      <c r="T26" s="49">
        <f t="shared" si="7"/>
      </c>
      <c r="U26" s="50"/>
      <c r="V26" s="50"/>
      <c r="W26" s="50"/>
      <c r="X26" s="50"/>
      <c r="Y26" s="51">
        <f t="shared" si="8"/>
      </c>
      <c r="Z26" s="52">
        <f t="shared" si="9"/>
        <v>0</v>
      </c>
      <c r="AA26" s="55">
        <f t="shared" si="10"/>
      </c>
      <c r="AB26" s="54">
        <f t="shared" si="11"/>
      </c>
      <c r="AC26" s="49">
        <f t="shared" si="12"/>
      </c>
      <c r="AD26" s="50"/>
      <c r="AE26" s="50"/>
      <c r="AF26" s="50"/>
      <c r="AG26" s="50"/>
      <c r="AH26" s="51">
        <f t="shared" si="13"/>
      </c>
      <c r="AI26" s="52">
        <f t="shared" si="14"/>
        <v>0</v>
      </c>
      <c r="AJ26" s="55">
        <f t="shared" si="15"/>
      </c>
      <c r="AK26" s="54">
        <f t="shared" si="16"/>
      </c>
      <c r="AL26" s="49">
        <f t="shared" si="17"/>
      </c>
      <c r="AM26" s="50"/>
      <c r="AN26" s="50"/>
      <c r="AO26" s="50"/>
      <c r="AP26" s="50"/>
      <c r="AQ26" s="51">
        <f t="shared" si="18"/>
      </c>
      <c r="AR26" s="52">
        <f t="shared" si="19"/>
        <v>0</v>
      </c>
      <c r="AS26" s="55">
        <f>IF(AQ26="","",AQ26/SUM(DY26:EB26))</f>
      </c>
      <c r="AT26" s="54">
        <f t="shared" si="20"/>
      </c>
      <c r="AU26" s="49">
        <f>IF(AM26="","",AT26/SUM(DI26:EB26))</f>
      </c>
      <c r="AV26" s="50"/>
      <c r="AW26" s="50"/>
      <c r="AX26" s="50"/>
      <c r="AY26" s="50"/>
      <c r="AZ26" s="51">
        <f t="shared" si="21"/>
      </c>
      <c r="BA26" s="52">
        <f t="shared" si="22"/>
        <v>0</v>
      </c>
      <c r="BB26" s="55">
        <f>IF(AZ26="","",AZ26/SUM(EC26:EF26))</f>
      </c>
      <c r="BC26" s="54">
        <f t="shared" si="23"/>
      </c>
      <c r="BD26" s="49">
        <f>IF(AV26="","",BC26/SUM(DI26:EF26))</f>
      </c>
      <c r="BE26" s="50"/>
      <c r="BF26" s="50"/>
      <c r="BG26" s="50"/>
      <c r="BH26" s="50"/>
      <c r="BI26" s="51">
        <f t="shared" si="24"/>
      </c>
      <c r="BJ26" s="52">
        <f t="shared" si="25"/>
        <v>0</v>
      </c>
      <c r="BK26" s="55">
        <f>IF(BI26="","",BI26/SUM(EG26:EJ26))</f>
      </c>
      <c r="BL26" s="54">
        <f t="shared" si="26"/>
      </c>
      <c r="BM26" s="49">
        <f>IF(BE26="","",BL26/SUM(DI26:EJ26))</f>
      </c>
      <c r="BN26" s="50"/>
      <c r="BO26" s="50"/>
      <c r="BP26" s="50"/>
      <c r="BQ26" s="50"/>
      <c r="BR26" s="51">
        <f t="shared" si="27"/>
      </c>
      <c r="BS26" s="52">
        <f t="shared" si="28"/>
        <v>0</v>
      </c>
      <c r="BT26" s="55">
        <f>IF(BR26="","",BR26/SUM(EK26:EN26))</f>
      </c>
      <c r="BU26" s="54">
        <f t="shared" si="29"/>
      </c>
      <c r="BV26" s="49">
        <f>IF(BN26="","",BU26/SUM(DI26:EN26))</f>
      </c>
      <c r="BW26" s="50"/>
      <c r="BX26" s="50"/>
      <c r="BY26" s="50"/>
      <c r="BZ26" s="50"/>
      <c r="CA26" s="51">
        <f t="shared" si="30"/>
      </c>
      <c r="CB26" s="52">
        <f t="shared" si="31"/>
        <v>0</v>
      </c>
      <c r="CC26" s="55">
        <f>IF(CA26="","",CA26/SUM(EO26:ER26))</f>
      </c>
      <c r="CD26" s="54">
        <f t="shared" si="32"/>
      </c>
      <c r="CE26" s="49">
        <f>IF(BW26="","",CD26/SUM(DI26:ER26))</f>
      </c>
      <c r="CF26" s="50"/>
      <c r="CG26" s="50"/>
      <c r="CH26" s="50"/>
      <c r="CI26" s="50"/>
      <c r="CJ26" s="51">
        <f t="shared" si="33"/>
      </c>
      <c r="CK26" s="52">
        <f t="shared" si="34"/>
        <v>0</v>
      </c>
      <c r="CL26" s="55">
        <f>IF(CJ26="","",CJ26/SUM(ES26:EV26))</f>
      </c>
      <c r="CM26" s="54">
        <f t="shared" si="35"/>
      </c>
      <c r="CN26" s="49">
        <f>IF(CF26="","",CM26/SUM(DI26:EV26))</f>
      </c>
      <c r="CO26" s="50"/>
      <c r="CP26" s="50"/>
      <c r="CQ26" s="50"/>
      <c r="CR26" s="50"/>
      <c r="CS26" s="51">
        <f t="shared" si="36"/>
      </c>
      <c r="CT26" s="52">
        <f t="shared" si="37"/>
        <v>0</v>
      </c>
      <c r="CU26" s="55">
        <f>IF(CS26="","",CS26/SUM(EW26:EZ26))</f>
      </c>
      <c r="CV26" s="54">
        <f t="shared" si="38"/>
      </c>
      <c r="CW26" s="49">
        <f>IF(CO26="","",CV26/SUM(DI26:EZ26))</f>
      </c>
      <c r="CX26" s="50"/>
      <c r="CY26" s="50"/>
      <c r="CZ26" s="50"/>
      <c r="DA26" s="50"/>
      <c r="DB26" s="51">
        <f t="shared" si="39"/>
      </c>
      <c r="DC26" s="52">
        <f t="shared" si="40"/>
        <v>0</v>
      </c>
      <c r="DD26" s="55">
        <f>IF(DB26="","",DB26/SUM(FA26:FD26))</f>
      </c>
      <c r="DE26" s="54">
        <f t="shared" si="41"/>
      </c>
      <c r="DF26" s="49">
        <f>IF(CX26="","",DE26/SUM(DI26:FD26))</f>
      </c>
      <c r="DG26" s="10" t="str">
        <f t="shared" si="42"/>
        <v>E</v>
      </c>
      <c r="DH26" s="11">
        <f>IF(E26&gt;0,(J26+Q26+Z26+AI26+AR26+BA26+BJ26+BS26+CB26+CK26+CT26+DC26)/SUM(DI26:FD26),0)</f>
        <v>0</v>
      </c>
      <c r="DI26" s="56">
        <f t="shared" si="43"/>
        <v>0</v>
      </c>
      <c r="DJ26" s="56">
        <f t="shared" si="44"/>
        <v>0</v>
      </c>
      <c r="DK26" s="56">
        <f t="shared" si="45"/>
        <v>0</v>
      </c>
      <c r="DL26" s="56">
        <f t="shared" si="46"/>
        <v>0</v>
      </c>
      <c r="DM26" s="11">
        <f t="shared" si="47"/>
        <v>0</v>
      </c>
      <c r="DN26" s="11">
        <f t="shared" si="48"/>
        <v>0</v>
      </c>
      <c r="DO26" s="11">
        <f t="shared" si="49"/>
        <v>0</v>
      </c>
      <c r="DP26" s="11">
        <f t="shared" si="50"/>
        <v>0</v>
      </c>
      <c r="DQ26" s="56">
        <f t="shared" si="51"/>
        <v>0</v>
      </c>
      <c r="DR26" s="56">
        <f t="shared" si="52"/>
        <v>0</v>
      </c>
      <c r="DS26" s="56">
        <f t="shared" si="53"/>
        <v>0</v>
      </c>
      <c r="DT26" s="56">
        <f t="shared" si="54"/>
        <v>0</v>
      </c>
      <c r="DU26" s="11">
        <f t="shared" si="55"/>
        <v>0</v>
      </c>
      <c r="DV26" s="11">
        <f t="shared" si="56"/>
        <v>0</v>
      </c>
      <c r="DW26" s="11">
        <f t="shared" si="57"/>
        <v>0</v>
      </c>
      <c r="DX26" s="11">
        <f t="shared" si="58"/>
        <v>0</v>
      </c>
      <c r="DY26" s="56">
        <f t="shared" si="59"/>
        <v>0</v>
      </c>
      <c r="DZ26" s="56">
        <f t="shared" si="60"/>
        <v>0</v>
      </c>
      <c r="EA26" s="56">
        <f t="shared" si="61"/>
        <v>0</v>
      </c>
      <c r="EB26" s="56">
        <f t="shared" si="62"/>
        <v>0</v>
      </c>
      <c r="EC26" s="11">
        <f t="shared" si="63"/>
        <v>0</v>
      </c>
      <c r="ED26" s="11">
        <f t="shared" si="64"/>
        <v>0</v>
      </c>
      <c r="EE26" s="11">
        <f t="shared" si="65"/>
        <v>0</v>
      </c>
      <c r="EF26" s="11">
        <f t="shared" si="66"/>
        <v>0</v>
      </c>
      <c r="EG26" s="56">
        <f t="shared" si="67"/>
        <v>0</v>
      </c>
      <c r="EH26" s="56">
        <f t="shared" si="68"/>
        <v>0</v>
      </c>
      <c r="EI26" s="56">
        <f t="shared" si="69"/>
        <v>0</v>
      </c>
      <c r="EJ26" s="56">
        <f t="shared" si="70"/>
        <v>0</v>
      </c>
      <c r="EK26" s="11">
        <f t="shared" si="71"/>
        <v>0</v>
      </c>
      <c r="EL26" s="11">
        <f t="shared" si="72"/>
        <v>0</v>
      </c>
      <c r="EM26" s="11">
        <f t="shared" si="73"/>
        <v>0</v>
      </c>
      <c r="EN26" s="11">
        <f t="shared" si="74"/>
        <v>0</v>
      </c>
      <c r="EO26" s="56">
        <f t="shared" si="75"/>
        <v>0</v>
      </c>
      <c r="EP26" s="56">
        <f t="shared" si="76"/>
        <v>0</v>
      </c>
      <c r="EQ26" s="56">
        <f t="shared" si="77"/>
        <v>0</v>
      </c>
      <c r="ER26" s="56">
        <f t="shared" si="78"/>
        <v>0</v>
      </c>
      <c r="ES26" s="11">
        <f t="shared" si="79"/>
        <v>0</v>
      </c>
      <c r="ET26" s="11">
        <f t="shared" si="80"/>
        <v>0</v>
      </c>
      <c r="EU26" s="11">
        <f t="shared" si="81"/>
        <v>0</v>
      </c>
      <c r="EV26" s="11">
        <f t="shared" si="82"/>
        <v>0</v>
      </c>
      <c r="EW26" s="56">
        <f t="shared" si="83"/>
        <v>0</v>
      </c>
      <c r="EX26" s="56">
        <f t="shared" si="84"/>
        <v>0</v>
      </c>
      <c r="EY26" s="56">
        <f t="shared" si="85"/>
        <v>0</v>
      </c>
      <c r="EZ26" s="56">
        <f t="shared" si="86"/>
        <v>0</v>
      </c>
      <c r="FA26" s="11">
        <f t="shared" si="87"/>
        <v>0</v>
      </c>
      <c r="FB26" s="11">
        <f t="shared" si="88"/>
        <v>0</v>
      </c>
      <c r="FC26" s="11">
        <f t="shared" si="89"/>
        <v>0</v>
      </c>
      <c r="FD26" s="11">
        <f t="shared" si="90"/>
        <v>0</v>
      </c>
    </row>
    <row r="27" spans="1:160" ht="11.25">
      <c r="A27" s="57" t="s">
        <v>41</v>
      </c>
      <c r="B27" s="43">
        <v>66</v>
      </c>
      <c r="C27" s="73" t="s">
        <v>51</v>
      </c>
      <c r="D27" s="45">
        <f>IF(E27="","",SUM(DI27:FD27))</f>
        <v>1</v>
      </c>
      <c r="E27" s="46">
        <v>80</v>
      </c>
      <c r="F27" s="46"/>
      <c r="G27" s="46"/>
      <c r="H27" s="46"/>
      <c r="I27" s="47">
        <f t="shared" si="0"/>
        <v>80</v>
      </c>
      <c r="J27" s="48">
        <f t="shared" si="1"/>
        <v>80</v>
      </c>
      <c r="K27" s="49">
        <f t="shared" si="2"/>
        <v>80</v>
      </c>
      <c r="L27" s="50"/>
      <c r="M27" s="50"/>
      <c r="N27" s="50"/>
      <c r="O27" s="50"/>
      <c r="P27" s="51">
        <f t="shared" si="3"/>
      </c>
      <c r="Q27" s="52">
        <f t="shared" si="4"/>
        <v>0</v>
      </c>
      <c r="R27" s="53">
        <f t="shared" si="5"/>
      </c>
      <c r="S27" s="54">
        <f t="shared" si="6"/>
      </c>
      <c r="T27" s="49">
        <f t="shared" si="7"/>
      </c>
      <c r="U27" s="50"/>
      <c r="V27" s="50"/>
      <c r="W27" s="50"/>
      <c r="X27" s="50"/>
      <c r="Y27" s="51">
        <f t="shared" si="8"/>
      </c>
      <c r="Z27" s="52">
        <f t="shared" si="9"/>
        <v>0</v>
      </c>
      <c r="AA27" s="55">
        <f t="shared" si="10"/>
      </c>
      <c r="AB27" s="54">
        <f t="shared" si="11"/>
      </c>
      <c r="AC27" s="49">
        <f t="shared" si="12"/>
      </c>
      <c r="AD27" s="50"/>
      <c r="AE27" s="50"/>
      <c r="AF27" s="50"/>
      <c r="AG27" s="50"/>
      <c r="AH27" s="51">
        <f t="shared" si="13"/>
      </c>
      <c r="AI27" s="52">
        <f t="shared" si="14"/>
        <v>0</v>
      </c>
      <c r="AJ27" s="55">
        <f t="shared" si="15"/>
      </c>
      <c r="AK27" s="54">
        <f t="shared" si="16"/>
      </c>
      <c r="AL27" s="49">
        <f t="shared" si="17"/>
      </c>
      <c r="AM27" s="50"/>
      <c r="AN27" s="50"/>
      <c r="AO27" s="50"/>
      <c r="AP27" s="50"/>
      <c r="AQ27" s="51">
        <f t="shared" si="18"/>
      </c>
      <c r="AR27" s="52">
        <f t="shared" si="19"/>
        <v>0</v>
      </c>
      <c r="AS27" s="55">
        <f>IF(AQ27="","",AQ27/SUM(DY27:EB27))</f>
      </c>
      <c r="AT27" s="54">
        <f t="shared" si="20"/>
      </c>
      <c r="AU27" s="49">
        <f>IF(AM27="","",AT27/SUM(DI27:EB27))</f>
      </c>
      <c r="AV27" s="50"/>
      <c r="AW27" s="50"/>
      <c r="AX27" s="50"/>
      <c r="AY27" s="50"/>
      <c r="AZ27" s="51">
        <f t="shared" si="21"/>
      </c>
      <c r="BA27" s="52">
        <f t="shared" si="22"/>
        <v>0</v>
      </c>
      <c r="BB27" s="55">
        <f>IF(AZ27="","",AZ27/SUM(EC27:EF27))</f>
      </c>
      <c r="BC27" s="54">
        <f t="shared" si="23"/>
      </c>
      <c r="BD27" s="49">
        <f>IF(AV27="","",BC27/SUM(DI27:EF27))</f>
      </c>
      <c r="BE27" s="50"/>
      <c r="BF27" s="50"/>
      <c r="BG27" s="50"/>
      <c r="BH27" s="50"/>
      <c r="BI27" s="51">
        <f t="shared" si="24"/>
      </c>
      <c r="BJ27" s="52">
        <f t="shared" si="25"/>
        <v>0</v>
      </c>
      <c r="BK27" s="55">
        <f>IF(BI27="","",BI27/SUM(EG27:EJ27))</f>
      </c>
      <c r="BL27" s="54">
        <f t="shared" si="26"/>
      </c>
      <c r="BM27" s="49">
        <f>IF(BE27="","",BL27/SUM(DI27:EJ27))</f>
      </c>
      <c r="BN27" s="50"/>
      <c r="BO27" s="50"/>
      <c r="BP27" s="50"/>
      <c r="BQ27" s="50"/>
      <c r="BR27" s="51">
        <f t="shared" si="27"/>
      </c>
      <c r="BS27" s="52">
        <f t="shared" si="28"/>
        <v>0</v>
      </c>
      <c r="BT27" s="55">
        <f>IF(BR27="","",BR27/SUM(EK27:EN27))</f>
      </c>
      <c r="BU27" s="54">
        <f t="shared" si="29"/>
      </c>
      <c r="BV27" s="49">
        <f>IF(BN27="","",BU27/SUM(DI27:EN27))</f>
      </c>
      <c r="BW27" s="50"/>
      <c r="BX27" s="50"/>
      <c r="BY27" s="50"/>
      <c r="BZ27" s="50"/>
      <c r="CA27" s="51">
        <f t="shared" si="30"/>
      </c>
      <c r="CB27" s="52">
        <f t="shared" si="31"/>
        <v>0</v>
      </c>
      <c r="CC27" s="55">
        <f>IF(CA27="","",CA27/SUM(EO27:ER27))</f>
      </c>
      <c r="CD27" s="54">
        <f t="shared" si="32"/>
      </c>
      <c r="CE27" s="49">
        <f>IF(BW27="","",CD27/SUM(DI27:ER27))</f>
      </c>
      <c r="CF27" s="50"/>
      <c r="CG27" s="50"/>
      <c r="CH27" s="50"/>
      <c r="CI27" s="50"/>
      <c r="CJ27" s="51">
        <f t="shared" si="33"/>
      </c>
      <c r="CK27" s="52">
        <f t="shared" si="34"/>
        <v>0</v>
      </c>
      <c r="CL27" s="55">
        <f>IF(CJ27="","",CJ27/SUM(ES27:EV27))</f>
      </c>
      <c r="CM27" s="54">
        <f t="shared" si="35"/>
      </c>
      <c r="CN27" s="49">
        <f>IF(CF27="","",CM27/SUM(DI27:EV27))</f>
      </c>
      <c r="CO27" s="50"/>
      <c r="CP27" s="50"/>
      <c r="CQ27" s="50"/>
      <c r="CR27" s="50"/>
      <c r="CS27" s="51">
        <f t="shared" si="36"/>
      </c>
      <c r="CT27" s="52">
        <f t="shared" si="37"/>
        <v>0</v>
      </c>
      <c r="CU27" s="55">
        <f>IF(CS27="","",CS27/SUM(EW27:EZ27))</f>
      </c>
      <c r="CV27" s="54">
        <f t="shared" si="38"/>
      </c>
      <c r="CW27" s="49">
        <f>IF(CO27="","",CV27/SUM(DI27:EZ27))</f>
      </c>
      <c r="CX27" s="50"/>
      <c r="CY27" s="50"/>
      <c r="CZ27" s="50"/>
      <c r="DA27" s="50"/>
      <c r="DB27" s="51">
        <f t="shared" si="39"/>
      </c>
      <c r="DC27" s="52">
        <f t="shared" si="40"/>
        <v>0</v>
      </c>
      <c r="DD27" s="55">
        <f>IF(DB27="","",DB27/SUM(FA27:FD27))</f>
      </c>
      <c r="DE27" s="54">
        <f t="shared" si="41"/>
      </c>
      <c r="DF27" s="49">
        <f>IF(CX27="","",DE27/SUM(DI27:FD27))</f>
      </c>
      <c r="DG27" s="10" t="str">
        <f t="shared" si="42"/>
        <v>E</v>
      </c>
      <c r="DH27" s="11">
        <f>IF(E27&gt;0,(J27+Q27+Z27+AI27+AR27+BA27+BJ27+BS27+CB27+CK27+CT27+DC27)/SUM(DI27:FD27),0)</f>
        <v>80</v>
      </c>
      <c r="DI27" s="56">
        <f t="shared" si="43"/>
        <v>1</v>
      </c>
      <c r="DJ27" s="56">
        <f t="shared" si="44"/>
        <v>0</v>
      </c>
      <c r="DK27" s="56">
        <f t="shared" si="45"/>
        <v>0</v>
      </c>
      <c r="DL27" s="56">
        <f t="shared" si="46"/>
        <v>0</v>
      </c>
      <c r="DM27" s="11">
        <f t="shared" si="47"/>
        <v>0</v>
      </c>
      <c r="DN27" s="11">
        <f t="shared" si="48"/>
        <v>0</v>
      </c>
      <c r="DO27" s="11">
        <f t="shared" si="49"/>
        <v>0</v>
      </c>
      <c r="DP27" s="11">
        <f t="shared" si="50"/>
        <v>0</v>
      </c>
      <c r="DQ27" s="56">
        <f t="shared" si="51"/>
        <v>0</v>
      </c>
      <c r="DR27" s="56">
        <f t="shared" si="52"/>
        <v>0</v>
      </c>
      <c r="DS27" s="56">
        <f t="shared" si="53"/>
        <v>0</v>
      </c>
      <c r="DT27" s="56">
        <f t="shared" si="54"/>
        <v>0</v>
      </c>
      <c r="DU27" s="11">
        <f t="shared" si="55"/>
        <v>0</v>
      </c>
      <c r="DV27" s="11">
        <f t="shared" si="56"/>
        <v>0</v>
      </c>
      <c r="DW27" s="11">
        <f t="shared" si="57"/>
        <v>0</v>
      </c>
      <c r="DX27" s="11">
        <f t="shared" si="58"/>
        <v>0</v>
      </c>
      <c r="DY27" s="56">
        <f t="shared" si="59"/>
        <v>0</v>
      </c>
      <c r="DZ27" s="56">
        <f t="shared" si="60"/>
        <v>0</v>
      </c>
      <c r="EA27" s="56">
        <f t="shared" si="61"/>
        <v>0</v>
      </c>
      <c r="EB27" s="56">
        <f t="shared" si="62"/>
        <v>0</v>
      </c>
      <c r="EC27" s="11">
        <f t="shared" si="63"/>
        <v>0</v>
      </c>
      <c r="ED27" s="11">
        <f t="shared" si="64"/>
        <v>0</v>
      </c>
      <c r="EE27" s="11">
        <f t="shared" si="65"/>
        <v>0</v>
      </c>
      <c r="EF27" s="11">
        <f t="shared" si="66"/>
        <v>0</v>
      </c>
      <c r="EG27" s="56">
        <f t="shared" si="67"/>
        <v>0</v>
      </c>
      <c r="EH27" s="56">
        <f t="shared" si="68"/>
        <v>0</v>
      </c>
      <c r="EI27" s="56">
        <f t="shared" si="69"/>
        <v>0</v>
      </c>
      <c r="EJ27" s="56">
        <f t="shared" si="70"/>
        <v>0</v>
      </c>
      <c r="EK27" s="11">
        <f t="shared" si="71"/>
        <v>0</v>
      </c>
      <c r="EL27" s="11">
        <f t="shared" si="72"/>
        <v>0</v>
      </c>
      <c r="EM27" s="11">
        <f t="shared" si="73"/>
        <v>0</v>
      </c>
      <c r="EN27" s="11">
        <f t="shared" si="74"/>
        <v>0</v>
      </c>
      <c r="EO27" s="56">
        <f t="shared" si="75"/>
        <v>0</v>
      </c>
      <c r="EP27" s="56">
        <f t="shared" si="76"/>
        <v>0</v>
      </c>
      <c r="EQ27" s="56">
        <f t="shared" si="77"/>
        <v>0</v>
      </c>
      <c r="ER27" s="56">
        <f t="shared" si="78"/>
        <v>0</v>
      </c>
      <c r="ES27" s="11">
        <f t="shared" si="79"/>
        <v>0</v>
      </c>
      <c r="ET27" s="11">
        <f t="shared" si="80"/>
        <v>0</v>
      </c>
      <c r="EU27" s="11">
        <f t="shared" si="81"/>
        <v>0</v>
      </c>
      <c r="EV27" s="11">
        <f t="shared" si="82"/>
        <v>0</v>
      </c>
      <c r="EW27" s="56">
        <f t="shared" si="83"/>
        <v>0</v>
      </c>
      <c r="EX27" s="56">
        <f t="shared" si="84"/>
        <v>0</v>
      </c>
      <c r="EY27" s="56">
        <f t="shared" si="85"/>
        <v>0</v>
      </c>
      <c r="EZ27" s="56">
        <f t="shared" si="86"/>
        <v>0</v>
      </c>
      <c r="FA27" s="11">
        <f t="shared" si="87"/>
        <v>0</v>
      </c>
      <c r="FB27" s="11">
        <f t="shared" si="88"/>
        <v>0</v>
      </c>
      <c r="FC27" s="11">
        <f t="shared" si="89"/>
        <v>0</v>
      </c>
      <c r="FD27" s="11">
        <f t="shared" si="90"/>
        <v>0</v>
      </c>
    </row>
    <row r="28" spans="1:160" ht="11.25">
      <c r="A28" s="57" t="s">
        <v>41</v>
      </c>
      <c r="B28" s="43">
        <v>72</v>
      </c>
      <c r="C28" s="73" t="s">
        <v>87</v>
      </c>
      <c r="D28" s="45">
        <f>IF(E28="","",SUM(DI28:FD28))</f>
      </c>
      <c r="E28" s="46"/>
      <c r="F28" s="46"/>
      <c r="G28" s="46"/>
      <c r="H28" s="46"/>
      <c r="I28" s="47">
        <f t="shared" si="0"/>
      </c>
      <c r="J28" s="48">
        <f t="shared" si="1"/>
        <v>0</v>
      </c>
      <c r="K28" s="49">
        <f t="shared" si="2"/>
      </c>
      <c r="L28" s="50"/>
      <c r="M28" s="50"/>
      <c r="N28" s="50"/>
      <c r="O28" s="50"/>
      <c r="P28" s="51">
        <f t="shared" si="3"/>
      </c>
      <c r="Q28" s="52">
        <f t="shared" si="4"/>
        <v>0</v>
      </c>
      <c r="R28" s="53">
        <f t="shared" si="5"/>
      </c>
      <c r="S28" s="54">
        <f t="shared" si="6"/>
      </c>
      <c r="T28" s="49">
        <f t="shared" si="7"/>
      </c>
      <c r="U28" s="50"/>
      <c r="V28" s="50"/>
      <c r="W28" s="50"/>
      <c r="X28" s="50"/>
      <c r="Y28" s="51">
        <f t="shared" si="8"/>
      </c>
      <c r="Z28" s="52">
        <f t="shared" si="9"/>
        <v>0</v>
      </c>
      <c r="AA28" s="55">
        <f t="shared" si="10"/>
      </c>
      <c r="AB28" s="54">
        <f t="shared" si="11"/>
      </c>
      <c r="AC28" s="49">
        <f t="shared" si="12"/>
      </c>
      <c r="AD28" s="50"/>
      <c r="AE28" s="50"/>
      <c r="AF28" s="50"/>
      <c r="AG28" s="50"/>
      <c r="AH28" s="51">
        <f t="shared" si="13"/>
      </c>
      <c r="AI28" s="52">
        <f t="shared" si="14"/>
        <v>0</v>
      </c>
      <c r="AJ28" s="55">
        <f t="shared" si="15"/>
      </c>
      <c r="AK28" s="54">
        <f t="shared" si="16"/>
      </c>
      <c r="AL28" s="49">
        <f t="shared" si="17"/>
      </c>
      <c r="AM28" s="50"/>
      <c r="AN28" s="50"/>
      <c r="AO28" s="50"/>
      <c r="AP28" s="50"/>
      <c r="AQ28" s="51">
        <f t="shared" si="18"/>
      </c>
      <c r="AR28" s="52">
        <f t="shared" si="19"/>
        <v>0</v>
      </c>
      <c r="AS28" s="55">
        <f>IF(AQ28="","",AQ28/SUM(DY28:EB28))</f>
      </c>
      <c r="AT28" s="54">
        <f t="shared" si="20"/>
      </c>
      <c r="AU28" s="49">
        <f>IF(AM28="","",AT28/SUM(DI28:EB28))</f>
      </c>
      <c r="AV28" s="50"/>
      <c r="AW28" s="50"/>
      <c r="AX28" s="50"/>
      <c r="AY28" s="50"/>
      <c r="AZ28" s="51">
        <f t="shared" si="21"/>
      </c>
      <c r="BA28" s="52">
        <f t="shared" si="22"/>
        <v>0</v>
      </c>
      <c r="BB28" s="55">
        <f>IF(AZ28="","",AZ28/SUM(EC28:EF28))</f>
      </c>
      <c r="BC28" s="54">
        <f t="shared" si="23"/>
      </c>
      <c r="BD28" s="49">
        <f>IF(AV28="","",BC28/SUM(DI28:EF28))</f>
      </c>
      <c r="BE28" s="50"/>
      <c r="BF28" s="50"/>
      <c r="BG28" s="50"/>
      <c r="BH28" s="50"/>
      <c r="BI28" s="51">
        <f t="shared" si="24"/>
      </c>
      <c r="BJ28" s="52">
        <f t="shared" si="25"/>
        <v>0</v>
      </c>
      <c r="BK28" s="55">
        <f>IF(BI28="","",BI28/SUM(EG28:EJ28))</f>
      </c>
      <c r="BL28" s="54">
        <f t="shared" si="26"/>
      </c>
      <c r="BM28" s="49">
        <f>IF(BE28="","",BL28/SUM(DI28:EJ28))</f>
      </c>
      <c r="BN28" s="50"/>
      <c r="BO28" s="50"/>
      <c r="BP28" s="50"/>
      <c r="BQ28" s="50"/>
      <c r="BR28" s="51">
        <f t="shared" si="27"/>
      </c>
      <c r="BS28" s="52">
        <f t="shared" si="28"/>
        <v>0</v>
      </c>
      <c r="BT28" s="55">
        <f>IF(BR28="","",BR28/SUM(EK28:EN28))</f>
      </c>
      <c r="BU28" s="54">
        <f t="shared" si="29"/>
      </c>
      <c r="BV28" s="49">
        <f>IF(BN28="","",BU28/SUM(DI28:EN28))</f>
      </c>
      <c r="BW28" s="50"/>
      <c r="BX28" s="50"/>
      <c r="BY28" s="50"/>
      <c r="BZ28" s="50"/>
      <c r="CA28" s="51">
        <f t="shared" si="30"/>
      </c>
      <c r="CB28" s="52">
        <f t="shared" si="31"/>
        <v>0</v>
      </c>
      <c r="CC28" s="55">
        <f>IF(CA28="","",CA28/SUM(EO28:ER28))</f>
      </c>
      <c r="CD28" s="54">
        <f t="shared" si="32"/>
      </c>
      <c r="CE28" s="49">
        <f>IF(BW28="","",CD28/SUM(DI28:ER28))</f>
      </c>
      <c r="CF28" s="50"/>
      <c r="CG28" s="50"/>
      <c r="CH28" s="50"/>
      <c r="CI28" s="50"/>
      <c r="CJ28" s="51">
        <f t="shared" si="33"/>
      </c>
      <c r="CK28" s="52">
        <f t="shared" si="34"/>
        <v>0</v>
      </c>
      <c r="CL28" s="55">
        <f>IF(CJ28="","",CJ28/SUM(ES28:EV28))</f>
      </c>
      <c r="CM28" s="54">
        <f t="shared" si="35"/>
      </c>
      <c r="CN28" s="49">
        <f>IF(CF28="","",CM28/SUM(DI28:EV28))</f>
      </c>
      <c r="CO28" s="50"/>
      <c r="CP28" s="50"/>
      <c r="CQ28" s="50"/>
      <c r="CR28" s="50"/>
      <c r="CS28" s="51">
        <f t="shared" si="36"/>
      </c>
      <c r="CT28" s="52">
        <f t="shared" si="37"/>
        <v>0</v>
      </c>
      <c r="CU28" s="55">
        <f>IF(CS28="","",CS28/SUM(EW28:EZ28))</f>
      </c>
      <c r="CV28" s="54">
        <f t="shared" si="38"/>
      </c>
      <c r="CW28" s="49">
        <f>IF(CO28="","",CV28/SUM(DI28:EZ28))</f>
      </c>
      <c r="CX28" s="50"/>
      <c r="CY28" s="50"/>
      <c r="CZ28" s="50"/>
      <c r="DA28" s="50"/>
      <c r="DB28" s="51">
        <f t="shared" si="39"/>
      </c>
      <c r="DC28" s="52">
        <f t="shared" si="40"/>
        <v>0</v>
      </c>
      <c r="DD28" s="55">
        <f>IF(DB28="","",DB28/SUM(FA28:FD28))</f>
      </c>
      <c r="DE28" s="54">
        <f t="shared" si="41"/>
      </c>
      <c r="DF28" s="49">
        <f>IF(CX28="","",DE28/SUM(DI28:FD28))</f>
      </c>
      <c r="DG28" s="10" t="str">
        <f t="shared" si="42"/>
        <v>E</v>
      </c>
      <c r="DH28" s="11">
        <f>IF(E28&gt;0,(J28+Q28+Z28+AI28+AR28+BA28+BJ28+BS28+CB28+CK28+CT28+DC28)/SUM(DI28:FD28),0)</f>
        <v>0</v>
      </c>
      <c r="DI28" s="56">
        <f t="shared" si="43"/>
        <v>0</v>
      </c>
      <c r="DJ28" s="56">
        <f t="shared" si="44"/>
        <v>0</v>
      </c>
      <c r="DK28" s="56">
        <f t="shared" si="45"/>
        <v>0</v>
      </c>
      <c r="DL28" s="56">
        <f t="shared" si="46"/>
        <v>0</v>
      </c>
      <c r="DM28" s="11">
        <f t="shared" si="47"/>
        <v>0</v>
      </c>
      <c r="DN28" s="11">
        <f t="shared" si="48"/>
        <v>0</v>
      </c>
      <c r="DO28" s="11">
        <f t="shared" si="49"/>
        <v>0</v>
      </c>
      <c r="DP28" s="11">
        <f t="shared" si="50"/>
        <v>0</v>
      </c>
      <c r="DQ28" s="56">
        <f t="shared" si="51"/>
        <v>0</v>
      </c>
      <c r="DR28" s="56">
        <f t="shared" si="52"/>
        <v>0</v>
      </c>
      <c r="DS28" s="56">
        <f t="shared" si="53"/>
        <v>0</v>
      </c>
      <c r="DT28" s="56">
        <f t="shared" si="54"/>
        <v>0</v>
      </c>
      <c r="DU28" s="11">
        <f t="shared" si="55"/>
        <v>0</v>
      </c>
      <c r="DV28" s="11">
        <f t="shared" si="56"/>
        <v>0</v>
      </c>
      <c r="DW28" s="11">
        <f t="shared" si="57"/>
        <v>0</v>
      </c>
      <c r="DX28" s="11">
        <f t="shared" si="58"/>
        <v>0</v>
      </c>
      <c r="DY28" s="56">
        <f t="shared" si="59"/>
        <v>0</v>
      </c>
      <c r="DZ28" s="56">
        <f t="shared" si="60"/>
        <v>0</v>
      </c>
      <c r="EA28" s="56">
        <f t="shared" si="61"/>
        <v>0</v>
      </c>
      <c r="EB28" s="56">
        <f t="shared" si="62"/>
        <v>0</v>
      </c>
      <c r="EC28" s="11">
        <f t="shared" si="63"/>
        <v>0</v>
      </c>
      <c r="ED28" s="11">
        <f t="shared" si="64"/>
        <v>0</v>
      </c>
      <c r="EE28" s="11">
        <f t="shared" si="65"/>
        <v>0</v>
      </c>
      <c r="EF28" s="11">
        <f t="shared" si="66"/>
        <v>0</v>
      </c>
      <c r="EG28" s="56">
        <f t="shared" si="67"/>
        <v>0</v>
      </c>
      <c r="EH28" s="56">
        <f t="shared" si="68"/>
        <v>0</v>
      </c>
      <c r="EI28" s="56">
        <f t="shared" si="69"/>
        <v>0</v>
      </c>
      <c r="EJ28" s="56">
        <f t="shared" si="70"/>
        <v>0</v>
      </c>
      <c r="EK28" s="11">
        <f t="shared" si="71"/>
        <v>0</v>
      </c>
      <c r="EL28" s="11">
        <f t="shared" si="72"/>
        <v>0</v>
      </c>
      <c r="EM28" s="11">
        <f t="shared" si="73"/>
        <v>0</v>
      </c>
      <c r="EN28" s="11">
        <f t="shared" si="74"/>
        <v>0</v>
      </c>
      <c r="EO28" s="56">
        <f t="shared" si="75"/>
        <v>0</v>
      </c>
      <c r="EP28" s="56">
        <f t="shared" si="76"/>
        <v>0</v>
      </c>
      <c r="EQ28" s="56">
        <f t="shared" si="77"/>
        <v>0</v>
      </c>
      <c r="ER28" s="56">
        <f t="shared" si="78"/>
        <v>0</v>
      </c>
      <c r="ES28" s="11">
        <f t="shared" si="79"/>
        <v>0</v>
      </c>
      <c r="ET28" s="11">
        <f t="shared" si="80"/>
        <v>0</v>
      </c>
      <c r="EU28" s="11">
        <f t="shared" si="81"/>
        <v>0</v>
      </c>
      <c r="EV28" s="11">
        <f t="shared" si="82"/>
        <v>0</v>
      </c>
      <c r="EW28" s="56">
        <f t="shared" si="83"/>
        <v>0</v>
      </c>
      <c r="EX28" s="56">
        <f t="shared" si="84"/>
        <v>0</v>
      </c>
      <c r="EY28" s="56">
        <f t="shared" si="85"/>
        <v>0</v>
      </c>
      <c r="EZ28" s="56">
        <f t="shared" si="86"/>
        <v>0</v>
      </c>
      <c r="FA28" s="11">
        <f t="shared" si="87"/>
        <v>0</v>
      </c>
      <c r="FB28" s="11">
        <f t="shared" si="88"/>
        <v>0</v>
      </c>
      <c r="FC28" s="11">
        <f t="shared" si="89"/>
        <v>0</v>
      </c>
      <c r="FD28" s="11">
        <f t="shared" si="90"/>
        <v>0</v>
      </c>
    </row>
    <row r="29" spans="1:160" ht="11.25">
      <c r="A29" s="57" t="s">
        <v>41</v>
      </c>
      <c r="B29" s="43">
        <v>73</v>
      </c>
      <c r="C29" s="73" t="s">
        <v>54</v>
      </c>
      <c r="D29" s="45">
        <f>IF(E29="","",SUM(DI29:FD29))</f>
      </c>
      <c r="E29" s="46"/>
      <c r="F29" s="46"/>
      <c r="G29" s="46"/>
      <c r="H29" s="46"/>
      <c r="I29" s="47">
        <f t="shared" si="0"/>
      </c>
      <c r="J29" s="48">
        <f t="shared" si="1"/>
        <v>0</v>
      </c>
      <c r="K29" s="49">
        <f t="shared" si="2"/>
      </c>
      <c r="L29" s="50"/>
      <c r="M29" s="50"/>
      <c r="N29" s="50"/>
      <c r="O29" s="50"/>
      <c r="P29" s="51">
        <f t="shared" si="3"/>
      </c>
      <c r="Q29" s="52">
        <f t="shared" si="4"/>
        <v>0</v>
      </c>
      <c r="R29" s="53">
        <f t="shared" si="5"/>
      </c>
      <c r="S29" s="54">
        <f t="shared" si="6"/>
      </c>
      <c r="T29" s="49">
        <f t="shared" si="7"/>
      </c>
      <c r="U29" s="50"/>
      <c r="V29" s="50"/>
      <c r="W29" s="50"/>
      <c r="X29" s="50"/>
      <c r="Y29" s="51">
        <f t="shared" si="8"/>
      </c>
      <c r="Z29" s="52">
        <f t="shared" si="9"/>
        <v>0</v>
      </c>
      <c r="AA29" s="55">
        <f t="shared" si="10"/>
      </c>
      <c r="AB29" s="54">
        <f t="shared" si="11"/>
      </c>
      <c r="AC29" s="49">
        <f t="shared" si="12"/>
      </c>
      <c r="AD29" s="50"/>
      <c r="AE29" s="50"/>
      <c r="AF29" s="50"/>
      <c r="AG29" s="50"/>
      <c r="AH29" s="51">
        <f t="shared" si="13"/>
      </c>
      <c r="AI29" s="52">
        <f t="shared" si="14"/>
        <v>0</v>
      </c>
      <c r="AJ29" s="55">
        <f t="shared" si="15"/>
      </c>
      <c r="AK29" s="54">
        <f t="shared" si="16"/>
      </c>
      <c r="AL29" s="49">
        <f t="shared" si="17"/>
      </c>
      <c r="AM29" s="50"/>
      <c r="AN29" s="50"/>
      <c r="AO29" s="50"/>
      <c r="AP29" s="50"/>
      <c r="AQ29" s="51">
        <f t="shared" si="18"/>
      </c>
      <c r="AR29" s="52">
        <f t="shared" si="19"/>
        <v>0</v>
      </c>
      <c r="AS29" s="55">
        <f>IF(AQ29="","",AQ29/SUM(DY29:EB29))</f>
      </c>
      <c r="AT29" s="54">
        <f t="shared" si="20"/>
      </c>
      <c r="AU29" s="49">
        <f>IF(AM29="","",AT29/SUM(DI29:EB29))</f>
      </c>
      <c r="AV29" s="50"/>
      <c r="AW29" s="50"/>
      <c r="AX29" s="50"/>
      <c r="AY29" s="50"/>
      <c r="AZ29" s="51">
        <f t="shared" si="21"/>
      </c>
      <c r="BA29" s="52">
        <f t="shared" si="22"/>
        <v>0</v>
      </c>
      <c r="BB29" s="55">
        <f>IF(AZ29="","",AZ29/SUM(EC29:EF29))</f>
      </c>
      <c r="BC29" s="54">
        <f t="shared" si="23"/>
      </c>
      <c r="BD29" s="49">
        <f>IF(AV29="","",BC29/SUM(DI29:EF29))</f>
      </c>
      <c r="BE29" s="50"/>
      <c r="BF29" s="50"/>
      <c r="BG29" s="50"/>
      <c r="BH29" s="50"/>
      <c r="BI29" s="51">
        <f t="shared" si="24"/>
      </c>
      <c r="BJ29" s="52">
        <f t="shared" si="25"/>
        <v>0</v>
      </c>
      <c r="BK29" s="55">
        <f>IF(BI29="","",BI29/SUM(EG29:EJ29))</f>
      </c>
      <c r="BL29" s="54">
        <f t="shared" si="26"/>
      </c>
      <c r="BM29" s="49">
        <f>IF(BE29="","",BL29/SUM(DI29:EJ29))</f>
      </c>
      <c r="BN29" s="50"/>
      <c r="BO29" s="50"/>
      <c r="BP29" s="50"/>
      <c r="BQ29" s="50"/>
      <c r="BR29" s="51">
        <f t="shared" si="27"/>
      </c>
      <c r="BS29" s="52">
        <f t="shared" si="28"/>
        <v>0</v>
      </c>
      <c r="BT29" s="55">
        <f>IF(BR29="","",BR29/SUM(EK29:EN29))</f>
      </c>
      <c r="BU29" s="54">
        <f t="shared" si="29"/>
      </c>
      <c r="BV29" s="49">
        <f>IF(BN29="","",BU29/SUM(DI29:EN29))</f>
      </c>
      <c r="BW29" s="50"/>
      <c r="BX29" s="50"/>
      <c r="BY29" s="50"/>
      <c r="BZ29" s="50"/>
      <c r="CA29" s="51">
        <f t="shared" si="30"/>
      </c>
      <c r="CB29" s="52">
        <f t="shared" si="31"/>
        <v>0</v>
      </c>
      <c r="CC29" s="55">
        <f>IF(CA29="","",CA29/SUM(EO29:ER29))</f>
      </c>
      <c r="CD29" s="54">
        <f t="shared" si="32"/>
      </c>
      <c r="CE29" s="49">
        <f>IF(BW29="","",CD29/SUM(DI29:ER29))</f>
      </c>
      <c r="CF29" s="50"/>
      <c r="CG29" s="50"/>
      <c r="CH29" s="50"/>
      <c r="CI29" s="50"/>
      <c r="CJ29" s="51">
        <f t="shared" si="33"/>
      </c>
      <c r="CK29" s="52">
        <f t="shared" si="34"/>
        <v>0</v>
      </c>
      <c r="CL29" s="55">
        <f>IF(CJ29="","",CJ29/SUM(ES29:EV29))</f>
      </c>
      <c r="CM29" s="54">
        <f t="shared" si="35"/>
      </c>
      <c r="CN29" s="49">
        <f>IF(CF29="","",CM29/SUM(DI29:EV29))</f>
      </c>
      <c r="CO29" s="50"/>
      <c r="CP29" s="50"/>
      <c r="CQ29" s="50"/>
      <c r="CR29" s="50"/>
      <c r="CS29" s="51">
        <f t="shared" si="36"/>
      </c>
      <c r="CT29" s="52">
        <f t="shared" si="37"/>
        <v>0</v>
      </c>
      <c r="CU29" s="55">
        <f>IF(CS29="","",CS29/SUM(EW29:EZ29))</f>
      </c>
      <c r="CV29" s="54">
        <f t="shared" si="38"/>
      </c>
      <c r="CW29" s="49">
        <f>IF(CO29="","",CV29/SUM(DI29:EZ29))</f>
      </c>
      <c r="CX29" s="50"/>
      <c r="CY29" s="50"/>
      <c r="CZ29" s="50"/>
      <c r="DA29" s="50"/>
      <c r="DB29" s="51">
        <f t="shared" si="39"/>
      </c>
      <c r="DC29" s="52">
        <f t="shared" si="40"/>
        <v>0</v>
      </c>
      <c r="DD29" s="55">
        <f>IF(DB29="","",DB29/SUM(FA29:FD29))</f>
      </c>
      <c r="DE29" s="54">
        <f t="shared" si="41"/>
      </c>
      <c r="DF29" s="49">
        <f>IF(CX29="","",DE29/SUM(DI29:FD29))</f>
      </c>
      <c r="DG29" s="10" t="str">
        <f t="shared" si="42"/>
        <v>E</v>
      </c>
      <c r="DH29" s="11">
        <f>IF(E29&gt;0,(J29+Q29+Z29+AI29+AR29+BA29+BJ29+BS29+CB29+CK29+CT29+DC29)/SUM(DI29:FD29),0)</f>
        <v>0</v>
      </c>
      <c r="DI29" s="56">
        <f t="shared" si="43"/>
        <v>0</v>
      </c>
      <c r="DJ29" s="56">
        <f t="shared" si="44"/>
        <v>0</v>
      </c>
      <c r="DK29" s="56">
        <f t="shared" si="45"/>
        <v>0</v>
      </c>
      <c r="DL29" s="56">
        <f t="shared" si="46"/>
        <v>0</v>
      </c>
      <c r="DM29" s="11">
        <f t="shared" si="47"/>
        <v>0</v>
      </c>
      <c r="DN29" s="11">
        <f t="shared" si="48"/>
        <v>0</v>
      </c>
      <c r="DO29" s="11">
        <f t="shared" si="49"/>
        <v>0</v>
      </c>
      <c r="DP29" s="11">
        <f t="shared" si="50"/>
        <v>0</v>
      </c>
      <c r="DQ29" s="56">
        <f t="shared" si="51"/>
        <v>0</v>
      </c>
      <c r="DR29" s="56">
        <f t="shared" si="52"/>
        <v>0</v>
      </c>
      <c r="DS29" s="56">
        <f t="shared" si="53"/>
        <v>0</v>
      </c>
      <c r="DT29" s="56">
        <f t="shared" si="54"/>
        <v>0</v>
      </c>
      <c r="DU29" s="11">
        <f t="shared" si="55"/>
        <v>0</v>
      </c>
      <c r="DV29" s="11">
        <f t="shared" si="56"/>
        <v>0</v>
      </c>
      <c r="DW29" s="11">
        <f t="shared" si="57"/>
        <v>0</v>
      </c>
      <c r="DX29" s="11">
        <f t="shared" si="58"/>
        <v>0</v>
      </c>
      <c r="DY29" s="56">
        <f t="shared" si="59"/>
        <v>0</v>
      </c>
      <c r="DZ29" s="56">
        <f t="shared" si="60"/>
        <v>0</v>
      </c>
      <c r="EA29" s="56">
        <f t="shared" si="61"/>
        <v>0</v>
      </c>
      <c r="EB29" s="56">
        <f t="shared" si="62"/>
        <v>0</v>
      </c>
      <c r="EC29" s="11">
        <f t="shared" si="63"/>
        <v>0</v>
      </c>
      <c r="ED29" s="11">
        <f t="shared" si="64"/>
        <v>0</v>
      </c>
      <c r="EE29" s="11">
        <f t="shared" si="65"/>
        <v>0</v>
      </c>
      <c r="EF29" s="11">
        <f t="shared" si="66"/>
        <v>0</v>
      </c>
      <c r="EG29" s="56">
        <f t="shared" si="67"/>
        <v>0</v>
      </c>
      <c r="EH29" s="56">
        <f t="shared" si="68"/>
        <v>0</v>
      </c>
      <c r="EI29" s="56">
        <f t="shared" si="69"/>
        <v>0</v>
      </c>
      <c r="EJ29" s="56">
        <f t="shared" si="70"/>
        <v>0</v>
      </c>
      <c r="EK29" s="11">
        <f t="shared" si="71"/>
        <v>0</v>
      </c>
      <c r="EL29" s="11">
        <f t="shared" si="72"/>
        <v>0</v>
      </c>
      <c r="EM29" s="11">
        <f t="shared" si="73"/>
        <v>0</v>
      </c>
      <c r="EN29" s="11">
        <f t="shared" si="74"/>
        <v>0</v>
      </c>
      <c r="EO29" s="56">
        <f t="shared" si="75"/>
        <v>0</v>
      </c>
      <c r="EP29" s="56">
        <f t="shared" si="76"/>
        <v>0</v>
      </c>
      <c r="EQ29" s="56">
        <f t="shared" si="77"/>
        <v>0</v>
      </c>
      <c r="ER29" s="56">
        <f t="shared" si="78"/>
        <v>0</v>
      </c>
      <c r="ES29" s="11">
        <f t="shared" si="79"/>
        <v>0</v>
      </c>
      <c r="ET29" s="11">
        <f t="shared" si="80"/>
        <v>0</v>
      </c>
      <c r="EU29" s="11">
        <f t="shared" si="81"/>
        <v>0</v>
      </c>
      <c r="EV29" s="11">
        <f t="shared" si="82"/>
        <v>0</v>
      </c>
      <c r="EW29" s="56">
        <f t="shared" si="83"/>
        <v>0</v>
      </c>
      <c r="EX29" s="56">
        <f t="shared" si="84"/>
        <v>0</v>
      </c>
      <c r="EY29" s="56">
        <f t="shared" si="85"/>
        <v>0</v>
      </c>
      <c r="EZ29" s="56">
        <f t="shared" si="86"/>
        <v>0</v>
      </c>
      <c r="FA29" s="11">
        <f t="shared" si="87"/>
        <v>0</v>
      </c>
      <c r="FB29" s="11">
        <f t="shared" si="88"/>
        <v>0</v>
      </c>
      <c r="FC29" s="11">
        <f t="shared" si="89"/>
        <v>0</v>
      </c>
      <c r="FD29" s="11">
        <f t="shared" si="90"/>
        <v>0</v>
      </c>
    </row>
    <row r="30" spans="1:160" ht="12" thickBot="1">
      <c r="A30" s="57"/>
      <c r="B30" s="59">
        <v>68</v>
      </c>
      <c r="C30" s="73" t="s">
        <v>52</v>
      </c>
      <c r="D30" s="175">
        <f>IF(E30="","",SUM(DI30:FD30))</f>
      </c>
      <c r="E30" s="46"/>
      <c r="F30" s="46"/>
      <c r="G30" s="46"/>
      <c r="H30" s="46"/>
      <c r="I30" s="176">
        <f t="shared" si="0"/>
      </c>
      <c r="J30" s="173">
        <f t="shared" si="1"/>
        <v>0</v>
      </c>
      <c r="K30" s="169">
        <f t="shared" si="2"/>
      </c>
      <c r="L30" s="50"/>
      <c r="M30" s="50"/>
      <c r="N30" s="50"/>
      <c r="O30" s="50"/>
      <c r="P30" s="177">
        <f t="shared" si="3"/>
      </c>
      <c r="Q30" s="174">
        <f t="shared" si="4"/>
        <v>0</v>
      </c>
      <c r="R30" s="178">
        <f t="shared" si="5"/>
      </c>
      <c r="S30" s="179">
        <f t="shared" si="6"/>
      </c>
      <c r="T30" s="169">
        <f t="shared" si="7"/>
      </c>
      <c r="U30" s="50"/>
      <c r="V30" s="50"/>
      <c r="W30" s="50"/>
      <c r="X30" s="50"/>
      <c r="Y30" s="177">
        <f t="shared" si="8"/>
      </c>
      <c r="Z30" s="174">
        <f t="shared" si="9"/>
        <v>0</v>
      </c>
      <c r="AA30" s="180">
        <f t="shared" si="10"/>
      </c>
      <c r="AB30" s="179">
        <f t="shared" si="11"/>
      </c>
      <c r="AC30" s="169">
        <f t="shared" si="12"/>
      </c>
      <c r="AD30" s="50"/>
      <c r="AE30" s="50"/>
      <c r="AF30" s="50"/>
      <c r="AG30" s="50"/>
      <c r="AH30" s="177">
        <f t="shared" si="13"/>
      </c>
      <c r="AI30" s="174">
        <f t="shared" si="14"/>
        <v>0</v>
      </c>
      <c r="AJ30" s="180">
        <f t="shared" si="15"/>
      </c>
      <c r="AK30" s="179">
        <f t="shared" si="16"/>
      </c>
      <c r="AL30" s="169">
        <f t="shared" si="17"/>
      </c>
      <c r="AM30" s="50"/>
      <c r="AN30" s="50"/>
      <c r="AO30" s="50"/>
      <c r="AP30" s="50"/>
      <c r="AQ30" s="177">
        <f t="shared" si="18"/>
      </c>
      <c r="AR30" s="174">
        <f t="shared" si="19"/>
        <v>0</v>
      </c>
      <c r="AS30" s="180">
        <f>IF(AQ30="","",AQ30/SUM(DY30:EB30))</f>
      </c>
      <c r="AT30" s="179">
        <f t="shared" si="20"/>
      </c>
      <c r="AU30" s="169">
        <f>IF(AM30="","",AT30/SUM(DI30:EB30))</f>
      </c>
      <c r="AV30" s="50"/>
      <c r="AW30" s="50"/>
      <c r="AX30" s="50"/>
      <c r="AY30" s="50"/>
      <c r="AZ30" s="177">
        <f t="shared" si="21"/>
      </c>
      <c r="BA30" s="174">
        <f t="shared" si="22"/>
        <v>0</v>
      </c>
      <c r="BB30" s="180">
        <f>IF(AZ30="","",AZ30/SUM(EC30:EF30))</f>
      </c>
      <c r="BC30" s="179">
        <f t="shared" si="23"/>
      </c>
      <c r="BD30" s="169">
        <f>IF(AV30="","",BC30/SUM(DI30:EF30))</f>
      </c>
      <c r="BE30" s="50"/>
      <c r="BF30" s="50"/>
      <c r="BG30" s="50"/>
      <c r="BH30" s="50"/>
      <c r="BI30" s="177">
        <f t="shared" si="24"/>
      </c>
      <c r="BJ30" s="174">
        <f t="shared" si="25"/>
        <v>0</v>
      </c>
      <c r="BK30" s="180">
        <f>IF(BI30="","",BI30/SUM(EG30:EJ30))</f>
      </c>
      <c r="BL30" s="179">
        <f t="shared" si="26"/>
      </c>
      <c r="BM30" s="169">
        <f>IF(BE30="","",BL30/SUM(DI30:EJ30))</f>
      </c>
      <c r="BN30" s="50"/>
      <c r="BO30" s="50"/>
      <c r="BP30" s="50"/>
      <c r="BQ30" s="50"/>
      <c r="BR30" s="177">
        <f t="shared" si="27"/>
      </c>
      <c r="BS30" s="174">
        <f t="shared" si="28"/>
        <v>0</v>
      </c>
      <c r="BT30" s="180">
        <f>IF(BR30="","",BR30/SUM(EK30:EN30))</f>
      </c>
      <c r="BU30" s="179">
        <f t="shared" si="29"/>
      </c>
      <c r="BV30" s="169">
        <f>IF(BN30="","",BU30/SUM(DI30:EN30))</f>
      </c>
      <c r="BW30" s="50"/>
      <c r="BX30" s="50"/>
      <c r="BY30" s="50"/>
      <c r="BZ30" s="50"/>
      <c r="CA30" s="177">
        <f t="shared" si="30"/>
      </c>
      <c r="CB30" s="174">
        <f t="shared" si="31"/>
        <v>0</v>
      </c>
      <c r="CC30" s="180">
        <f>IF(CA30="","",CA30/SUM(EO30:ER30))</f>
      </c>
      <c r="CD30" s="179">
        <f t="shared" si="32"/>
      </c>
      <c r="CE30" s="169">
        <f>IF(BW30="","",CD30/SUM(DI30:ER30))</f>
      </c>
      <c r="CF30" s="50"/>
      <c r="CG30" s="50"/>
      <c r="CH30" s="50"/>
      <c r="CI30" s="50"/>
      <c r="CJ30" s="177">
        <f t="shared" si="33"/>
      </c>
      <c r="CK30" s="174">
        <f t="shared" si="34"/>
        <v>0</v>
      </c>
      <c r="CL30" s="180">
        <f>IF(CJ30="","",CJ30/SUM(ES30:EV30))</f>
      </c>
      <c r="CM30" s="179">
        <f t="shared" si="35"/>
      </c>
      <c r="CN30" s="169">
        <f>IF(CF30="","",CM30/SUM(DI30:EV30))</f>
      </c>
      <c r="CO30" s="50"/>
      <c r="CP30" s="50"/>
      <c r="CQ30" s="50"/>
      <c r="CR30" s="50"/>
      <c r="CS30" s="177">
        <f t="shared" si="36"/>
      </c>
      <c r="CT30" s="174">
        <f t="shared" si="37"/>
        <v>0</v>
      </c>
      <c r="CU30" s="180">
        <f>IF(CS30="","",CS30/SUM(EW30:EZ30))</f>
      </c>
      <c r="CV30" s="179">
        <f t="shared" si="38"/>
      </c>
      <c r="CW30" s="169">
        <f>IF(CO30="","",CV30/SUM(DI30:EZ30))</f>
      </c>
      <c r="CX30" s="50"/>
      <c r="CY30" s="50"/>
      <c r="CZ30" s="50"/>
      <c r="DA30" s="50"/>
      <c r="DB30" s="177">
        <f t="shared" si="39"/>
      </c>
      <c r="DC30" s="174">
        <f t="shared" si="40"/>
        <v>0</v>
      </c>
      <c r="DD30" s="180">
        <f>IF(DB30="","",DB30/SUM(FA30:FD30))</f>
      </c>
      <c r="DE30" s="179">
        <f t="shared" si="41"/>
      </c>
      <c r="DF30" s="169">
        <f>IF(CX30="","",DE30/SUM(DI30:FD30))</f>
      </c>
      <c r="DG30" s="10" t="str">
        <f t="shared" si="42"/>
        <v>z</v>
      </c>
      <c r="DH30" s="11">
        <f>IF(E30&gt;0,(J30+Q30+Z30+AI30+AR30+BA30+BJ30+BS30+CB30+CK30+CT30+DC30)/SUM(DI30:FD30),0)</f>
        <v>0</v>
      </c>
      <c r="DI30" s="56">
        <f t="shared" si="43"/>
        <v>0</v>
      </c>
      <c r="DJ30" s="56">
        <f t="shared" si="44"/>
        <v>0</v>
      </c>
      <c r="DK30" s="56">
        <f t="shared" si="45"/>
        <v>0</v>
      </c>
      <c r="DL30" s="56">
        <f t="shared" si="46"/>
        <v>0</v>
      </c>
      <c r="DM30" s="11">
        <f t="shared" si="47"/>
        <v>0</v>
      </c>
      <c r="DN30" s="11">
        <f t="shared" si="48"/>
        <v>0</v>
      </c>
      <c r="DO30" s="11">
        <f t="shared" si="49"/>
        <v>0</v>
      </c>
      <c r="DP30" s="11">
        <f t="shared" si="50"/>
        <v>0</v>
      </c>
      <c r="DQ30" s="56">
        <f t="shared" si="51"/>
        <v>0</v>
      </c>
      <c r="DR30" s="56">
        <f t="shared" si="52"/>
        <v>0</v>
      </c>
      <c r="DS30" s="56">
        <f t="shared" si="53"/>
        <v>0</v>
      </c>
      <c r="DT30" s="56">
        <f t="shared" si="54"/>
        <v>0</v>
      </c>
      <c r="DU30" s="11">
        <f t="shared" si="55"/>
        <v>0</v>
      </c>
      <c r="DV30" s="11">
        <f t="shared" si="56"/>
        <v>0</v>
      </c>
      <c r="DW30" s="11">
        <f t="shared" si="57"/>
        <v>0</v>
      </c>
      <c r="DX30" s="11">
        <f t="shared" si="58"/>
        <v>0</v>
      </c>
      <c r="DY30" s="56">
        <f t="shared" si="59"/>
        <v>0</v>
      </c>
      <c r="DZ30" s="56">
        <f t="shared" si="60"/>
        <v>0</v>
      </c>
      <c r="EA30" s="56">
        <f t="shared" si="61"/>
        <v>0</v>
      </c>
      <c r="EB30" s="56">
        <f t="shared" si="62"/>
        <v>0</v>
      </c>
      <c r="EC30" s="11">
        <f t="shared" si="63"/>
        <v>0</v>
      </c>
      <c r="ED30" s="11">
        <f t="shared" si="64"/>
        <v>0</v>
      </c>
      <c r="EE30" s="11">
        <f t="shared" si="65"/>
        <v>0</v>
      </c>
      <c r="EF30" s="11">
        <f t="shared" si="66"/>
        <v>0</v>
      </c>
      <c r="EG30" s="56">
        <f t="shared" si="67"/>
        <v>0</v>
      </c>
      <c r="EH30" s="56">
        <f t="shared" si="68"/>
        <v>0</v>
      </c>
      <c r="EI30" s="56">
        <f t="shared" si="69"/>
        <v>0</v>
      </c>
      <c r="EJ30" s="56">
        <f t="shared" si="70"/>
        <v>0</v>
      </c>
      <c r="EK30" s="11">
        <f t="shared" si="71"/>
        <v>0</v>
      </c>
      <c r="EL30" s="11">
        <f t="shared" si="72"/>
        <v>0</v>
      </c>
      <c r="EM30" s="11">
        <f t="shared" si="73"/>
        <v>0</v>
      </c>
      <c r="EN30" s="11">
        <f t="shared" si="74"/>
        <v>0</v>
      </c>
      <c r="EO30" s="56">
        <f t="shared" si="75"/>
        <v>0</v>
      </c>
      <c r="EP30" s="56">
        <f t="shared" si="76"/>
        <v>0</v>
      </c>
      <c r="EQ30" s="56">
        <f t="shared" si="77"/>
        <v>0</v>
      </c>
      <c r="ER30" s="56">
        <f t="shared" si="78"/>
        <v>0</v>
      </c>
      <c r="ES30" s="11">
        <f t="shared" si="79"/>
        <v>0</v>
      </c>
      <c r="ET30" s="11">
        <f t="shared" si="80"/>
        <v>0</v>
      </c>
      <c r="EU30" s="11">
        <f t="shared" si="81"/>
        <v>0</v>
      </c>
      <c r="EV30" s="11">
        <f t="shared" si="82"/>
        <v>0</v>
      </c>
      <c r="EW30" s="56">
        <f t="shared" si="83"/>
        <v>0</v>
      </c>
      <c r="EX30" s="56">
        <f t="shared" si="84"/>
        <v>0</v>
      </c>
      <c r="EY30" s="56">
        <f t="shared" si="85"/>
        <v>0</v>
      </c>
      <c r="EZ30" s="56">
        <f t="shared" si="86"/>
        <v>0</v>
      </c>
      <c r="FA30" s="11">
        <f t="shared" si="87"/>
        <v>0</v>
      </c>
      <c r="FB30" s="11">
        <f t="shared" si="88"/>
        <v>0</v>
      </c>
      <c r="FC30" s="11">
        <f t="shared" si="89"/>
        <v>0</v>
      </c>
      <c r="FD30" s="11">
        <f t="shared" si="90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4" manualBreakCount="4">
    <brk id="29" max="65535" man="1"/>
    <brk id="56" max="65535" man="1"/>
    <brk id="83" max="28" man="1"/>
    <brk id="1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FD50"/>
  <sheetViews>
    <sheetView zoomScale="75" zoomScaleNormal="75" workbookViewId="0" topLeftCell="A1">
      <selection activeCell="A6" sqref="A6:IV50"/>
    </sheetView>
  </sheetViews>
  <sheetFormatPr defaultColWidth="9.140625" defaultRowHeight="12"/>
  <cols>
    <col min="1" max="1" width="3.7109375" style="74" customWidth="1"/>
    <col min="2" max="2" width="3.7109375" style="83" customWidth="1"/>
    <col min="3" max="3" width="19.140625" style="63" bestFit="1" customWidth="1"/>
    <col min="4" max="4" width="7.28125" style="75" bestFit="1" customWidth="1"/>
    <col min="5" max="8" width="6.28125" style="83" customWidth="1"/>
    <col min="9" max="9" width="6.28125" style="76" customWidth="1"/>
    <col min="10" max="10" width="6.28125" style="76" hidden="1" customWidth="1"/>
    <col min="11" max="11" width="6.57421875" style="79" bestFit="1" customWidth="1"/>
    <col min="12" max="15" width="6.28125" style="63" customWidth="1"/>
    <col min="16" max="16" width="6.28125" style="75" customWidth="1"/>
    <col min="17" max="17" width="6.28125" style="75" hidden="1" customWidth="1"/>
    <col min="18" max="18" width="6.7109375" style="79" bestFit="1" customWidth="1"/>
    <col min="19" max="19" width="6.28125" style="78" customWidth="1"/>
    <col min="20" max="20" width="6.7109375" style="79" bestFit="1" customWidth="1"/>
    <col min="21" max="24" width="6.28125" style="63" customWidth="1"/>
    <col min="25" max="25" width="6.28125" style="75" customWidth="1"/>
    <col min="26" max="26" width="6.28125" style="75" hidden="1" customWidth="1"/>
    <col min="27" max="27" width="6.7109375" style="80" bestFit="1" customWidth="1"/>
    <col min="28" max="28" width="6.28125" style="81" customWidth="1"/>
    <col min="29" max="29" width="6.7109375" style="80" bestFit="1" customWidth="1"/>
    <col min="30" max="33" width="6.28125" style="63" customWidth="1"/>
    <col min="34" max="34" width="6.28125" style="75" customWidth="1"/>
    <col min="35" max="35" width="6.28125" style="75" hidden="1" customWidth="1"/>
    <col min="36" max="36" width="6.28125" style="80" customWidth="1"/>
    <col min="37" max="37" width="6.28125" style="81" customWidth="1"/>
    <col min="38" max="38" width="6.28125" style="80" customWidth="1"/>
    <col min="39" max="42" width="6.28125" style="63" customWidth="1"/>
    <col min="43" max="43" width="6.28125" style="75" customWidth="1"/>
    <col min="44" max="44" width="6.28125" style="75" hidden="1" customWidth="1"/>
    <col min="45" max="45" width="6.28125" style="80" customWidth="1"/>
    <col min="46" max="46" width="6.28125" style="81" customWidth="1"/>
    <col min="47" max="47" width="6.28125" style="80" customWidth="1"/>
    <col min="48" max="51" width="6.28125" style="63" customWidth="1"/>
    <col min="52" max="52" width="6.28125" style="75" customWidth="1"/>
    <col min="53" max="53" width="6.28125" style="75" hidden="1" customWidth="1"/>
    <col min="54" max="54" width="6.28125" style="80" customWidth="1"/>
    <col min="55" max="55" width="6.28125" style="81" customWidth="1"/>
    <col min="56" max="56" width="6.28125" style="80" customWidth="1"/>
    <col min="57" max="60" width="6.28125" style="63" customWidth="1"/>
    <col min="61" max="61" width="6.28125" style="75" customWidth="1"/>
    <col min="62" max="62" width="6.28125" style="75" hidden="1" customWidth="1"/>
    <col min="63" max="63" width="6.28125" style="80" customWidth="1"/>
    <col min="64" max="64" width="6.28125" style="81" customWidth="1"/>
    <col min="65" max="65" width="6.28125" style="80" customWidth="1"/>
    <col min="66" max="69" width="6.28125" style="63" customWidth="1"/>
    <col min="70" max="70" width="6.28125" style="75" customWidth="1"/>
    <col min="71" max="71" width="6.28125" style="75" hidden="1" customWidth="1"/>
    <col min="72" max="72" width="6.28125" style="80" customWidth="1"/>
    <col min="73" max="73" width="6.28125" style="81" customWidth="1"/>
    <col min="74" max="74" width="6.28125" style="80" customWidth="1"/>
    <col min="75" max="78" width="6.28125" style="63" customWidth="1"/>
    <col min="79" max="79" width="6.28125" style="75" customWidth="1"/>
    <col min="80" max="80" width="6.28125" style="75" hidden="1" customWidth="1"/>
    <col min="81" max="81" width="6.28125" style="80" customWidth="1"/>
    <col min="82" max="82" width="6.28125" style="81" customWidth="1"/>
    <col min="83" max="83" width="6.28125" style="80" customWidth="1"/>
    <col min="84" max="87" width="6.28125" style="63" customWidth="1"/>
    <col min="88" max="88" width="6.28125" style="75" customWidth="1"/>
    <col min="89" max="89" width="6.28125" style="75" hidden="1" customWidth="1"/>
    <col min="90" max="90" width="6.28125" style="80" customWidth="1"/>
    <col min="91" max="91" width="6.28125" style="81" customWidth="1"/>
    <col min="92" max="92" width="6.28125" style="80" customWidth="1"/>
    <col min="93" max="96" width="6.28125" style="63" customWidth="1"/>
    <col min="97" max="97" width="6.28125" style="75" customWidth="1"/>
    <col min="98" max="98" width="6.28125" style="75" hidden="1" customWidth="1"/>
    <col min="99" max="99" width="6.28125" style="75" customWidth="1"/>
    <col min="100" max="100" width="6.28125" style="81" customWidth="1"/>
    <col min="101" max="101" width="6.28125" style="75" customWidth="1"/>
    <col min="102" max="105" width="6.28125" style="63" customWidth="1"/>
    <col min="106" max="106" width="6.28125" style="75" customWidth="1"/>
    <col min="107" max="107" width="6.28125" style="75" hidden="1" customWidth="1"/>
    <col min="108" max="108" width="6.28125" style="75" customWidth="1"/>
    <col min="109" max="109" width="6.28125" style="81" customWidth="1"/>
    <col min="110" max="110" width="6.28125" style="75" customWidth="1"/>
    <col min="111" max="111" width="2.7109375" style="82" customWidth="1"/>
    <col min="112" max="112" width="5.8515625" style="75" customWidth="1"/>
    <col min="113" max="160" width="2.28125" style="75" customWidth="1"/>
    <col min="161" max="161" width="9.140625" style="63" customWidth="1"/>
    <col min="162" max="162" width="4.7109375" style="63" customWidth="1"/>
    <col min="163" max="163" width="16.7109375" style="63" customWidth="1"/>
    <col min="164" max="16384" width="9.140625" style="63" customWidth="1"/>
  </cols>
  <sheetData>
    <row r="1" spans="2:19" ht="11.25">
      <c r="B1" s="157" t="s">
        <v>56</v>
      </c>
      <c r="E1" s="63"/>
      <c r="F1" s="63"/>
      <c r="G1" s="139" t="s">
        <v>80</v>
      </c>
      <c r="H1" s="63"/>
      <c r="K1" s="77">
        <f>(Geweer!K1)</f>
        <v>2004</v>
      </c>
      <c r="M1" s="63" t="s">
        <v>81</v>
      </c>
      <c r="P1" s="140">
        <f>(Geweer!P1)</f>
        <v>38368.44270613426</v>
      </c>
      <c r="R1" s="172">
        <f>(Geweer!P1)</f>
        <v>38368.44270613426</v>
      </c>
      <c r="S1" s="141">
        <f>(Geweer!P1)</f>
        <v>38368.44270613426</v>
      </c>
    </row>
    <row r="2" spans="3:19" ht="12" thickBot="1">
      <c r="C2" s="84"/>
      <c r="D2" s="85"/>
      <c r="F2" s="86"/>
      <c r="M2" s="63" t="s">
        <v>82</v>
      </c>
      <c r="P2" s="140">
        <f>(Geweer!P2)</f>
        <v>38350</v>
      </c>
      <c r="R2" s="172">
        <f>(Geweer!P2)</f>
        <v>38350</v>
      </c>
      <c r="S2" s="141">
        <f>(Geweer!P2)</f>
        <v>38350</v>
      </c>
    </row>
    <row r="3" spans="5:110" ht="12" thickBot="1">
      <c r="E3" s="87"/>
      <c r="F3" s="88" t="s">
        <v>1</v>
      </c>
      <c r="G3" s="89"/>
      <c r="H3" s="90"/>
      <c r="I3" s="91"/>
      <c r="J3" s="91"/>
      <c r="K3" s="80"/>
      <c r="L3" s="87"/>
      <c r="M3" s="88" t="s">
        <v>2</v>
      </c>
      <c r="N3" s="89"/>
      <c r="O3" s="90"/>
      <c r="P3" s="91"/>
      <c r="Q3" s="91"/>
      <c r="R3" s="80"/>
      <c r="S3" s="81"/>
      <c r="T3" s="80"/>
      <c r="U3" s="87"/>
      <c r="V3" s="88" t="s">
        <v>3</v>
      </c>
      <c r="W3" s="89"/>
      <c r="X3" s="90"/>
      <c r="Y3" s="91"/>
      <c r="Z3" s="91"/>
      <c r="AD3" s="87"/>
      <c r="AE3" s="88" t="s">
        <v>4</v>
      </c>
      <c r="AF3" s="89"/>
      <c r="AG3" s="90"/>
      <c r="AH3" s="91"/>
      <c r="AI3" s="91"/>
      <c r="AM3" s="87"/>
      <c r="AN3" s="88" t="s">
        <v>5</v>
      </c>
      <c r="AO3" s="89"/>
      <c r="AP3" s="90"/>
      <c r="AQ3" s="91"/>
      <c r="AR3" s="91"/>
      <c r="AV3" s="87"/>
      <c r="AW3" s="88" t="s">
        <v>6</v>
      </c>
      <c r="AX3" s="89"/>
      <c r="AY3" s="90"/>
      <c r="AZ3" s="91"/>
      <c r="BA3" s="91"/>
      <c r="BE3" s="87"/>
      <c r="BF3" s="88" t="s">
        <v>7</v>
      </c>
      <c r="BG3" s="89"/>
      <c r="BH3" s="90"/>
      <c r="BI3" s="91"/>
      <c r="BJ3" s="91"/>
      <c r="BN3" s="87"/>
      <c r="BO3" s="88" t="s">
        <v>8</v>
      </c>
      <c r="BP3" s="89"/>
      <c r="BQ3" s="90"/>
      <c r="BR3" s="91"/>
      <c r="BS3" s="91"/>
      <c r="BW3" s="87"/>
      <c r="BX3" s="88" t="s">
        <v>9</v>
      </c>
      <c r="BY3" s="89"/>
      <c r="BZ3" s="90"/>
      <c r="CA3" s="91"/>
      <c r="CB3" s="91"/>
      <c r="CF3" s="87"/>
      <c r="CG3" s="88" t="s">
        <v>10</v>
      </c>
      <c r="CH3" s="89"/>
      <c r="CI3" s="90"/>
      <c r="CJ3" s="91"/>
      <c r="CK3" s="91"/>
      <c r="CO3" s="87"/>
      <c r="CP3" s="88" t="s">
        <v>11</v>
      </c>
      <c r="CQ3" s="89"/>
      <c r="CR3" s="90"/>
      <c r="CS3" s="91"/>
      <c r="CT3" s="91"/>
      <c r="CU3" s="80"/>
      <c r="CW3" s="80"/>
      <c r="CX3" s="87"/>
      <c r="CY3" s="88" t="s">
        <v>12</v>
      </c>
      <c r="CZ3" s="89"/>
      <c r="DA3" s="90"/>
      <c r="DB3" s="91"/>
      <c r="DC3" s="91"/>
      <c r="DD3" s="80"/>
      <c r="DF3" s="80"/>
    </row>
    <row r="4" spans="4:110" ht="12" thickBot="1">
      <c r="D4" s="92" t="s">
        <v>13</v>
      </c>
      <c r="E4" s="93" t="s">
        <v>14</v>
      </c>
      <c r="F4" s="94" t="s">
        <v>14</v>
      </c>
      <c r="G4" s="94" t="s">
        <v>14</v>
      </c>
      <c r="H4" s="95" t="s">
        <v>14</v>
      </c>
      <c r="I4" s="96" t="s">
        <v>15</v>
      </c>
      <c r="J4" s="97"/>
      <c r="K4" s="98" t="s">
        <v>77</v>
      </c>
      <c r="L4" s="93" t="s">
        <v>14</v>
      </c>
      <c r="M4" s="94" t="s">
        <v>14</v>
      </c>
      <c r="N4" s="94" t="s">
        <v>14</v>
      </c>
      <c r="O4" s="95" t="s">
        <v>14</v>
      </c>
      <c r="P4" s="96" t="s">
        <v>15</v>
      </c>
      <c r="Q4" s="97"/>
      <c r="R4" s="98" t="s">
        <v>77</v>
      </c>
      <c r="S4" s="99" t="s">
        <v>15</v>
      </c>
      <c r="T4" s="98" t="s">
        <v>77</v>
      </c>
      <c r="U4" s="93" t="s">
        <v>14</v>
      </c>
      <c r="V4" s="94" t="s">
        <v>14</v>
      </c>
      <c r="W4" s="94" t="s">
        <v>14</v>
      </c>
      <c r="X4" s="95" t="s">
        <v>14</v>
      </c>
      <c r="Y4" s="100" t="s">
        <v>15</v>
      </c>
      <c r="Z4" s="101"/>
      <c r="AA4" s="102" t="s">
        <v>77</v>
      </c>
      <c r="AB4" s="99" t="s">
        <v>15</v>
      </c>
      <c r="AC4" s="98" t="s">
        <v>77</v>
      </c>
      <c r="AD4" s="93" t="s">
        <v>14</v>
      </c>
      <c r="AE4" s="94" t="s">
        <v>14</v>
      </c>
      <c r="AF4" s="94" t="s">
        <v>14</v>
      </c>
      <c r="AG4" s="95" t="s">
        <v>14</v>
      </c>
      <c r="AH4" s="100" t="s">
        <v>15</v>
      </c>
      <c r="AI4" s="101"/>
      <c r="AJ4" s="102" t="s">
        <v>77</v>
      </c>
      <c r="AK4" s="99" t="s">
        <v>15</v>
      </c>
      <c r="AL4" s="98" t="s">
        <v>77</v>
      </c>
      <c r="AM4" s="93" t="s">
        <v>14</v>
      </c>
      <c r="AN4" s="94" t="s">
        <v>14</v>
      </c>
      <c r="AO4" s="94" t="s">
        <v>14</v>
      </c>
      <c r="AP4" s="95" t="s">
        <v>14</v>
      </c>
      <c r="AQ4" s="96" t="s">
        <v>15</v>
      </c>
      <c r="AR4" s="97"/>
      <c r="AS4" s="98" t="s">
        <v>77</v>
      </c>
      <c r="AT4" s="99" t="s">
        <v>15</v>
      </c>
      <c r="AU4" s="98" t="s">
        <v>77</v>
      </c>
      <c r="AV4" s="93" t="s">
        <v>14</v>
      </c>
      <c r="AW4" s="94" t="s">
        <v>14</v>
      </c>
      <c r="AX4" s="94" t="s">
        <v>14</v>
      </c>
      <c r="AY4" s="95" t="s">
        <v>14</v>
      </c>
      <c r="AZ4" s="96" t="s">
        <v>15</v>
      </c>
      <c r="BA4" s="97"/>
      <c r="BB4" s="98" t="s">
        <v>77</v>
      </c>
      <c r="BC4" s="99" t="s">
        <v>15</v>
      </c>
      <c r="BD4" s="98" t="s">
        <v>77</v>
      </c>
      <c r="BE4" s="93" t="s">
        <v>14</v>
      </c>
      <c r="BF4" s="94" t="s">
        <v>14</v>
      </c>
      <c r="BG4" s="94" t="s">
        <v>14</v>
      </c>
      <c r="BH4" s="95" t="s">
        <v>14</v>
      </c>
      <c r="BI4" s="96" t="s">
        <v>15</v>
      </c>
      <c r="BJ4" s="97"/>
      <c r="BK4" s="98" t="s">
        <v>77</v>
      </c>
      <c r="BL4" s="99" t="s">
        <v>15</v>
      </c>
      <c r="BM4" s="98" t="s">
        <v>77</v>
      </c>
      <c r="BN4" s="93" t="s">
        <v>14</v>
      </c>
      <c r="BO4" s="94" t="s">
        <v>14</v>
      </c>
      <c r="BP4" s="94" t="s">
        <v>14</v>
      </c>
      <c r="BQ4" s="95" t="s">
        <v>14</v>
      </c>
      <c r="BR4" s="96" t="s">
        <v>15</v>
      </c>
      <c r="BS4" s="97"/>
      <c r="BT4" s="98" t="s">
        <v>77</v>
      </c>
      <c r="BU4" s="99" t="s">
        <v>15</v>
      </c>
      <c r="BV4" s="98" t="s">
        <v>77</v>
      </c>
      <c r="BW4" s="93" t="s">
        <v>14</v>
      </c>
      <c r="BX4" s="94" t="s">
        <v>14</v>
      </c>
      <c r="BY4" s="94" t="s">
        <v>14</v>
      </c>
      <c r="BZ4" s="95" t="s">
        <v>14</v>
      </c>
      <c r="CA4" s="96" t="s">
        <v>15</v>
      </c>
      <c r="CB4" s="97"/>
      <c r="CC4" s="98" t="s">
        <v>77</v>
      </c>
      <c r="CD4" s="99" t="s">
        <v>15</v>
      </c>
      <c r="CE4" s="98" t="s">
        <v>77</v>
      </c>
      <c r="CF4" s="93" t="s">
        <v>14</v>
      </c>
      <c r="CG4" s="94" t="s">
        <v>14</v>
      </c>
      <c r="CH4" s="94" t="s">
        <v>14</v>
      </c>
      <c r="CI4" s="95" t="s">
        <v>14</v>
      </c>
      <c r="CJ4" s="96" t="s">
        <v>15</v>
      </c>
      <c r="CK4" s="97"/>
      <c r="CL4" s="98" t="s">
        <v>77</v>
      </c>
      <c r="CM4" s="99" t="s">
        <v>15</v>
      </c>
      <c r="CN4" s="98" t="s">
        <v>77</v>
      </c>
      <c r="CO4" s="93" t="s">
        <v>14</v>
      </c>
      <c r="CP4" s="94" t="s">
        <v>14</v>
      </c>
      <c r="CQ4" s="94" t="s">
        <v>14</v>
      </c>
      <c r="CR4" s="95" t="s">
        <v>14</v>
      </c>
      <c r="CS4" s="96" t="s">
        <v>15</v>
      </c>
      <c r="CT4" s="97"/>
      <c r="CU4" s="98" t="s">
        <v>77</v>
      </c>
      <c r="CV4" s="99" t="s">
        <v>15</v>
      </c>
      <c r="CW4" s="98" t="s">
        <v>77</v>
      </c>
      <c r="CX4" s="93" t="s">
        <v>14</v>
      </c>
      <c r="CY4" s="94" t="s">
        <v>14</v>
      </c>
      <c r="CZ4" s="94" t="s">
        <v>14</v>
      </c>
      <c r="DA4" s="95" t="s">
        <v>14</v>
      </c>
      <c r="DB4" s="96" t="s">
        <v>15</v>
      </c>
      <c r="DC4" s="97"/>
      <c r="DD4" s="98" t="s">
        <v>77</v>
      </c>
      <c r="DE4" s="99" t="s">
        <v>15</v>
      </c>
      <c r="DF4" s="98" t="s">
        <v>77</v>
      </c>
    </row>
    <row r="5" spans="1:158" ht="12" thickBot="1">
      <c r="A5" s="103" t="s">
        <v>16</v>
      </c>
      <c r="B5" s="104" t="s">
        <v>17</v>
      </c>
      <c r="C5" s="31" t="s">
        <v>18</v>
      </c>
      <c r="D5" s="105" t="s">
        <v>19</v>
      </c>
      <c r="E5" s="106">
        <v>1</v>
      </c>
      <c r="F5" s="107">
        <v>2</v>
      </c>
      <c r="G5" s="107">
        <v>3</v>
      </c>
      <c r="H5" s="108">
        <v>4</v>
      </c>
      <c r="I5" s="109" t="s">
        <v>76</v>
      </c>
      <c r="J5" s="110"/>
      <c r="K5" s="111" t="s">
        <v>76</v>
      </c>
      <c r="L5" s="106">
        <v>5</v>
      </c>
      <c r="M5" s="107">
        <v>6</v>
      </c>
      <c r="N5" s="107">
        <v>7</v>
      </c>
      <c r="O5" s="108">
        <v>8</v>
      </c>
      <c r="P5" s="109" t="s">
        <v>76</v>
      </c>
      <c r="Q5" s="110"/>
      <c r="R5" s="111" t="s">
        <v>76</v>
      </c>
      <c r="S5" s="112" t="s">
        <v>20</v>
      </c>
      <c r="T5" s="111" t="s">
        <v>20</v>
      </c>
      <c r="U5" s="106">
        <v>9</v>
      </c>
      <c r="V5" s="107">
        <v>10</v>
      </c>
      <c r="W5" s="107">
        <v>11</v>
      </c>
      <c r="X5" s="108">
        <v>12</v>
      </c>
      <c r="Y5" s="113" t="s">
        <v>76</v>
      </c>
      <c r="Z5" s="114"/>
      <c r="AA5" s="115" t="s">
        <v>76</v>
      </c>
      <c r="AB5" s="112" t="s">
        <v>20</v>
      </c>
      <c r="AC5" s="111" t="s">
        <v>20</v>
      </c>
      <c r="AD5" s="106">
        <v>13</v>
      </c>
      <c r="AE5" s="107">
        <v>14</v>
      </c>
      <c r="AF5" s="107">
        <v>15</v>
      </c>
      <c r="AG5" s="108">
        <v>16</v>
      </c>
      <c r="AH5" s="113" t="s">
        <v>76</v>
      </c>
      <c r="AI5" s="114"/>
      <c r="AJ5" s="115" t="s">
        <v>76</v>
      </c>
      <c r="AK5" s="112" t="s">
        <v>20</v>
      </c>
      <c r="AL5" s="111" t="s">
        <v>20</v>
      </c>
      <c r="AM5" s="106">
        <v>17</v>
      </c>
      <c r="AN5" s="107">
        <v>18</v>
      </c>
      <c r="AO5" s="107">
        <v>19</v>
      </c>
      <c r="AP5" s="108">
        <v>20</v>
      </c>
      <c r="AQ5" s="109" t="s">
        <v>76</v>
      </c>
      <c r="AR5" s="110"/>
      <c r="AS5" s="111" t="s">
        <v>76</v>
      </c>
      <c r="AT5" s="112" t="s">
        <v>20</v>
      </c>
      <c r="AU5" s="111" t="s">
        <v>20</v>
      </c>
      <c r="AV5" s="106">
        <v>21</v>
      </c>
      <c r="AW5" s="107">
        <v>22</v>
      </c>
      <c r="AX5" s="107">
        <v>23</v>
      </c>
      <c r="AY5" s="108">
        <v>24</v>
      </c>
      <c r="AZ5" s="109" t="s">
        <v>76</v>
      </c>
      <c r="BA5" s="110"/>
      <c r="BB5" s="111" t="s">
        <v>76</v>
      </c>
      <c r="BC5" s="112" t="s">
        <v>20</v>
      </c>
      <c r="BD5" s="111" t="s">
        <v>20</v>
      </c>
      <c r="BE5" s="106">
        <v>25</v>
      </c>
      <c r="BF5" s="107">
        <v>26</v>
      </c>
      <c r="BG5" s="107">
        <v>27</v>
      </c>
      <c r="BH5" s="108">
        <v>28</v>
      </c>
      <c r="BI5" s="109" t="s">
        <v>76</v>
      </c>
      <c r="BJ5" s="110"/>
      <c r="BK5" s="111" t="s">
        <v>76</v>
      </c>
      <c r="BL5" s="112" t="s">
        <v>20</v>
      </c>
      <c r="BM5" s="111" t="s">
        <v>20</v>
      </c>
      <c r="BN5" s="106">
        <v>29</v>
      </c>
      <c r="BO5" s="107">
        <v>30</v>
      </c>
      <c r="BP5" s="107">
        <v>31</v>
      </c>
      <c r="BQ5" s="108">
        <v>32</v>
      </c>
      <c r="BR5" s="109" t="s">
        <v>76</v>
      </c>
      <c r="BS5" s="110"/>
      <c r="BT5" s="111" t="s">
        <v>76</v>
      </c>
      <c r="BU5" s="112" t="s">
        <v>20</v>
      </c>
      <c r="BV5" s="111" t="s">
        <v>20</v>
      </c>
      <c r="BW5" s="106">
        <v>33</v>
      </c>
      <c r="BX5" s="107">
        <v>34</v>
      </c>
      <c r="BY5" s="107">
        <v>35</v>
      </c>
      <c r="BZ5" s="108">
        <v>36</v>
      </c>
      <c r="CA5" s="109" t="s">
        <v>76</v>
      </c>
      <c r="CB5" s="110"/>
      <c r="CC5" s="111" t="s">
        <v>76</v>
      </c>
      <c r="CD5" s="112" t="s">
        <v>20</v>
      </c>
      <c r="CE5" s="111" t="s">
        <v>20</v>
      </c>
      <c r="CF5" s="106">
        <v>37</v>
      </c>
      <c r="CG5" s="107">
        <v>38</v>
      </c>
      <c r="CH5" s="107">
        <v>39</v>
      </c>
      <c r="CI5" s="108">
        <v>40</v>
      </c>
      <c r="CJ5" s="109" t="s">
        <v>76</v>
      </c>
      <c r="CK5" s="110"/>
      <c r="CL5" s="111" t="s">
        <v>76</v>
      </c>
      <c r="CM5" s="112" t="s">
        <v>20</v>
      </c>
      <c r="CN5" s="111" t="s">
        <v>20</v>
      </c>
      <c r="CO5" s="106">
        <v>41</v>
      </c>
      <c r="CP5" s="107">
        <v>42</v>
      </c>
      <c r="CQ5" s="107">
        <v>43</v>
      </c>
      <c r="CR5" s="108">
        <v>44</v>
      </c>
      <c r="CS5" s="109" t="s">
        <v>76</v>
      </c>
      <c r="CT5" s="110"/>
      <c r="CU5" s="111" t="s">
        <v>76</v>
      </c>
      <c r="CV5" s="112" t="s">
        <v>20</v>
      </c>
      <c r="CW5" s="111" t="s">
        <v>20</v>
      </c>
      <c r="CX5" s="106">
        <v>45</v>
      </c>
      <c r="CY5" s="107">
        <v>46</v>
      </c>
      <c r="CZ5" s="107">
        <v>47</v>
      </c>
      <c r="DA5" s="108">
        <v>48</v>
      </c>
      <c r="DB5" s="109" t="s">
        <v>76</v>
      </c>
      <c r="DC5" s="110"/>
      <c r="DD5" s="111" t="s">
        <v>76</v>
      </c>
      <c r="DE5" s="112" t="s">
        <v>20</v>
      </c>
      <c r="DF5" s="111" t="s">
        <v>20</v>
      </c>
      <c r="DJ5" s="85" t="s">
        <v>21</v>
      </c>
      <c r="DN5" s="85" t="s">
        <v>22</v>
      </c>
      <c r="DR5" s="85" t="s">
        <v>23</v>
      </c>
      <c r="DV5" s="85" t="s">
        <v>24</v>
      </c>
      <c r="DZ5" s="85" t="s">
        <v>25</v>
      </c>
      <c r="ED5" s="85" t="s">
        <v>26</v>
      </c>
      <c r="EH5" s="85" t="s">
        <v>27</v>
      </c>
      <c r="EL5" s="85" t="s">
        <v>28</v>
      </c>
      <c r="EM5" s="85"/>
      <c r="EP5" s="85" t="s">
        <v>29</v>
      </c>
      <c r="ET5" s="85" t="s">
        <v>30</v>
      </c>
      <c r="EX5" s="85" t="s">
        <v>31</v>
      </c>
      <c r="FB5" s="85" t="s">
        <v>32</v>
      </c>
    </row>
    <row r="6" spans="1:160" ht="11.25">
      <c r="A6" s="126" t="s">
        <v>33</v>
      </c>
      <c r="B6" s="182">
        <v>3</v>
      </c>
      <c r="C6" s="44" t="s">
        <v>94</v>
      </c>
      <c r="D6" s="116">
        <f>IF(E6="","",SUM(DI6:FD6))</f>
        <v>16</v>
      </c>
      <c r="E6" s="117">
        <v>123</v>
      </c>
      <c r="F6" s="117">
        <v>121</v>
      </c>
      <c r="G6" s="117">
        <v>118</v>
      </c>
      <c r="H6" s="117">
        <v>117</v>
      </c>
      <c r="I6" s="118">
        <f aca="true" t="shared" si="0" ref="I6:I50">IF(E6="","",SUM(E6:H6))</f>
        <v>479</v>
      </c>
      <c r="J6" s="119">
        <f aca="true" t="shared" si="1" ref="J6:J50">IF(I6="",0,I6)</f>
        <v>479</v>
      </c>
      <c r="K6" s="120">
        <f aca="true" t="shared" si="2" ref="K6:K50">IF(E6="","",I6/SUM(DI6:DL6))</f>
        <v>119.75</v>
      </c>
      <c r="L6" s="44">
        <v>120</v>
      </c>
      <c r="M6" s="44">
        <v>118</v>
      </c>
      <c r="N6" s="44">
        <v>122</v>
      </c>
      <c r="O6" s="44">
        <v>123</v>
      </c>
      <c r="P6" s="121">
        <f aca="true" t="shared" si="3" ref="P6:P50">IF(L6="","",SUM(L6:O6))</f>
        <v>483</v>
      </c>
      <c r="Q6" s="119">
        <f aca="true" t="shared" si="4" ref="Q6:Q50">IF(P6="",0,P6)</f>
        <v>483</v>
      </c>
      <c r="R6" s="122">
        <f aca="true" t="shared" si="5" ref="R6:R50">IF(P6="","",P6/SUM(DM6:DP6))</f>
        <v>120.75</v>
      </c>
      <c r="S6" s="123">
        <f aca="true" t="shared" si="6" ref="S6:S50">IF(L6="","",(I6+P6))</f>
        <v>962</v>
      </c>
      <c r="T6" s="120">
        <f aca="true" t="shared" si="7" ref="T6:T50">IF(L6="","",S6/SUM(DI6:DP6))</f>
        <v>120.25</v>
      </c>
      <c r="U6" s="44">
        <v>125</v>
      </c>
      <c r="V6" s="44">
        <v>124</v>
      </c>
      <c r="W6" s="44">
        <v>127</v>
      </c>
      <c r="X6" s="44">
        <v>120</v>
      </c>
      <c r="Y6" s="121">
        <f aca="true" t="shared" si="8" ref="Y6:Y50">IF(U6="","",SUM(U6:X6))</f>
        <v>496</v>
      </c>
      <c r="Z6" s="119">
        <f aca="true" t="shared" si="9" ref="Z6:Z50">IF(Y6="",0,Y6)</f>
        <v>496</v>
      </c>
      <c r="AA6" s="124">
        <f aca="true" t="shared" si="10" ref="AA6:AA50">IF(Y6="","",Y6/SUM(DQ6:DT6))</f>
        <v>124</v>
      </c>
      <c r="AB6" s="123">
        <f aca="true" t="shared" si="11" ref="AB6:AB50">IF(U6="","",(S6+Y6))</f>
        <v>1458</v>
      </c>
      <c r="AC6" s="120">
        <f aca="true" t="shared" si="12" ref="AC6:AC50">IF(U6="","",AB6/SUM(DI6:DT6))</f>
        <v>121.5</v>
      </c>
      <c r="AD6" s="44">
        <v>131</v>
      </c>
      <c r="AE6" s="44">
        <v>128</v>
      </c>
      <c r="AF6" s="44">
        <v>120</v>
      </c>
      <c r="AG6" s="44">
        <v>113</v>
      </c>
      <c r="AH6" s="121">
        <f aca="true" t="shared" si="13" ref="AH6:AH50">IF(AD6="","",SUM(AD6:AG6))</f>
        <v>492</v>
      </c>
      <c r="AI6" s="119">
        <f aca="true" t="shared" si="14" ref="AI6:AI50">IF(AH6="",0,AH6)</f>
        <v>492</v>
      </c>
      <c r="AJ6" s="124">
        <f aca="true" t="shared" si="15" ref="AJ6:AJ50">IF(AH6="","",AH6/SUM(DU6:DX6))</f>
        <v>123</v>
      </c>
      <c r="AK6" s="123">
        <f aca="true" t="shared" si="16" ref="AK6:AK50">IF(AD6="","",(AB6+AH6))</f>
        <v>1950</v>
      </c>
      <c r="AL6" s="120">
        <f aca="true" t="shared" si="17" ref="AL6:AL50">IF(AD6="","",AK6/SUM(DI6:DX6))</f>
        <v>121.875</v>
      </c>
      <c r="AM6" s="44"/>
      <c r="AN6" s="44"/>
      <c r="AO6" s="44"/>
      <c r="AP6" s="44"/>
      <c r="AQ6" s="121">
        <f aca="true" t="shared" si="18" ref="AQ6:AQ50">IF(AM6="","",SUM(AM6:AP6))</f>
      </c>
      <c r="AR6" s="119">
        <f aca="true" t="shared" si="19" ref="AR6:AR50">IF(AQ6="",0,AQ6)</f>
        <v>0</v>
      </c>
      <c r="AS6" s="124">
        <f>IF(AQ6="","",AQ6/SUM(DY6:EB6))</f>
      </c>
      <c r="AT6" s="123">
        <f aca="true" t="shared" si="20" ref="AT6:AT50">IF(AM6="","",(AK6+AQ6))</f>
      </c>
      <c r="AU6" s="120">
        <f>IF(AM6="","",AT6/SUM(DI6:EB6))</f>
      </c>
      <c r="AV6" s="44"/>
      <c r="AW6" s="44"/>
      <c r="AX6" s="44"/>
      <c r="AY6" s="44"/>
      <c r="AZ6" s="121">
        <f aca="true" t="shared" si="21" ref="AZ6:AZ50">IF(AV6="","",SUM(AV6:AY6))</f>
      </c>
      <c r="BA6" s="119">
        <f aca="true" t="shared" si="22" ref="BA6:BA50">IF(AZ6="",0,AZ6)</f>
        <v>0</v>
      </c>
      <c r="BB6" s="124">
        <f>IF(AZ6="","",AZ6/SUM(EC6:EF6))</f>
      </c>
      <c r="BC6" s="123">
        <f aca="true" t="shared" si="23" ref="BC6:BC50">IF(AV6="","",(AT6+AZ6))</f>
      </c>
      <c r="BD6" s="120">
        <f>IF(AV6="","",BC6/SUM(DI6:EF6))</f>
      </c>
      <c r="BE6" s="44"/>
      <c r="BF6" s="44"/>
      <c r="BG6" s="44"/>
      <c r="BH6" s="44"/>
      <c r="BI6" s="121">
        <f aca="true" t="shared" si="24" ref="BI6:BI50">IF(BE6="","",SUM(BE6:BH6))</f>
      </c>
      <c r="BJ6" s="119">
        <f aca="true" t="shared" si="25" ref="BJ6:BJ50">IF(BI6="",0,BI6)</f>
        <v>0</v>
      </c>
      <c r="BK6" s="124">
        <f>IF(BI6="","",BI6/SUM(EG6:EJ6))</f>
      </c>
      <c r="BL6" s="123">
        <f aca="true" t="shared" si="26" ref="BL6:BL50">IF(BE6="","",(BC6+BI6))</f>
      </c>
      <c r="BM6" s="120">
        <f>IF(BE6="","",BL6/SUM(DI6:EJ6))</f>
      </c>
      <c r="BN6" s="44"/>
      <c r="BO6" s="44"/>
      <c r="BP6" s="44"/>
      <c r="BQ6" s="44"/>
      <c r="BR6" s="121">
        <f aca="true" t="shared" si="27" ref="BR6:BR50">IF(BN6="","",SUM(BN6:BQ6))</f>
      </c>
      <c r="BS6" s="119">
        <f aca="true" t="shared" si="28" ref="BS6:BS50">IF(BR6="",0,BR6)</f>
        <v>0</v>
      </c>
      <c r="BT6" s="124">
        <f>IF(BR6="","",BR6/SUM(EK6:EN6))</f>
      </c>
      <c r="BU6" s="123">
        <f aca="true" t="shared" si="29" ref="BU6:BU50">IF(BN6="","",(BL6+BR6))</f>
      </c>
      <c r="BV6" s="120">
        <f>IF(BN6="","",BU6/SUM(DI6:EN6))</f>
      </c>
      <c r="BW6" s="44"/>
      <c r="BX6" s="44"/>
      <c r="BY6" s="44"/>
      <c r="BZ6" s="44"/>
      <c r="CA6" s="121">
        <f aca="true" t="shared" si="30" ref="CA6:CA50">IF(BW6="","",SUM(BW6:BZ6))</f>
      </c>
      <c r="CB6" s="119">
        <f aca="true" t="shared" si="31" ref="CB6:CB50">IF(CA6="",0,CA6)</f>
        <v>0</v>
      </c>
      <c r="CC6" s="124">
        <f>IF(CA6="","",CA6/SUM(EO6:ER6))</f>
      </c>
      <c r="CD6" s="123">
        <f aca="true" t="shared" si="32" ref="CD6:CD50">IF(BW6="","",(BU6+CA6))</f>
      </c>
      <c r="CE6" s="120">
        <f>IF(BW6="","",CD6/SUM(DI6:ER6))</f>
      </c>
      <c r="CF6" s="44"/>
      <c r="CG6" s="44"/>
      <c r="CH6" s="44"/>
      <c r="CI6" s="44"/>
      <c r="CJ6" s="121">
        <f aca="true" t="shared" si="33" ref="CJ6:CJ50">IF(CF6="","",SUM(CF6:CI6))</f>
      </c>
      <c r="CK6" s="119">
        <f aca="true" t="shared" si="34" ref="CK6:CK50">IF(CJ6="",0,CJ6)</f>
        <v>0</v>
      </c>
      <c r="CL6" s="124">
        <f>IF(CJ6="","",CJ6/SUM(ES6:EV6))</f>
      </c>
      <c r="CM6" s="123">
        <f aca="true" t="shared" si="35" ref="CM6:CM50">IF(CF6="","",(CD6+CJ6))</f>
      </c>
      <c r="CN6" s="120">
        <f>IF(CF6="","",CM6/SUM(DI6:EV6))</f>
      </c>
      <c r="CO6" s="44"/>
      <c r="CP6" s="44"/>
      <c r="CQ6" s="44"/>
      <c r="CR6" s="44"/>
      <c r="CS6" s="121">
        <f aca="true" t="shared" si="36" ref="CS6:CS50">IF(CO6="","",SUM(CO6:CR6))</f>
      </c>
      <c r="CT6" s="119">
        <f aca="true" t="shared" si="37" ref="CT6:CT50">IF(CS6="",0,CS6)</f>
        <v>0</v>
      </c>
      <c r="CU6" s="124">
        <f>IF(CS6="","",CS6/SUM(EW6:EZ6))</f>
      </c>
      <c r="CV6" s="123">
        <f aca="true" t="shared" si="38" ref="CV6:CV50">IF(CO6="","",(CM6+CS6))</f>
      </c>
      <c r="CW6" s="120">
        <f>IF(CO6="","",CV6/SUM(DI6:EZ6))</f>
      </c>
      <c r="CX6" s="44"/>
      <c r="CY6" s="44"/>
      <c r="CZ6" s="44"/>
      <c r="DA6" s="44"/>
      <c r="DB6" s="121">
        <f aca="true" t="shared" si="39" ref="DB6:DB50">IF(CX6="","",SUM(CX6:DA6))</f>
      </c>
      <c r="DC6" s="119">
        <f aca="true" t="shared" si="40" ref="DC6:DC50">IF(DB6="",0,DB6)</f>
        <v>0</v>
      </c>
      <c r="DD6" s="124">
        <f>IF(DB6="","",DB6/SUM(FA6:FD6))</f>
      </c>
      <c r="DE6" s="123">
        <f aca="true" t="shared" si="41" ref="DE6:DE50">IF(CX6="","",(CV6+DB6))</f>
      </c>
      <c r="DF6" s="120">
        <f>IF(CX6="","",DE6/SUM(DI6:FD6))</f>
      </c>
      <c r="DG6" s="82" t="str">
        <f aca="true" t="shared" si="42" ref="DG6:DG50">IF(A6="","z",A6)</f>
        <v>A</v>
      </c>
      <c r="DH6" s="75">
        <f>IF(E6&gt;0,(J6+Q6+Z6+AI6+AR6+BA6+BJ6+BS6+CB6+CK6+CT6+DC6)/SUM(DI6:FD6),0)</f>
        <v>121.875</v>
      </c>
      <c r="DI6" s="125">
        <f aca="true" t="shared" si="43" ref="DI6:DI50">IF(E6&gt;0,1,0)</f>
        <v>1</v>
      </c>
      <c r="DJ6" s="125">
        <f aca="true" t="shared" si="44" ref="DJ6:DJ50">IF(F6&gt;0,1,0)</f>
        <v>1</v>
      </c>
      <c r="DK6" s="125">
        <f aca="true" t="shared" si="45" ref="DK6:DK50">IF(G6&gt;0,1,0)</f>
        <v>1</v>
      </c>
      <c r="DL6" s="125">
        <f aca="true" t="shared" si="46" ref="DL6:DL50">IF(H6&gt;0,1,0)</f>
        <v>1</v>
      </c>
      <c r="DM6" s="75">
        <f aca="true" t="shared" si="47" ref="DM6:DM50">IF(L6&gt;0,1,0)</f>
        <v>1</v>
      </c>
      <c r="DN6" s="75">
        <f aca="true" t="shared" si="48" ref="DN6:DN50">IF(M6&gt;0,1,0)</f>
        <v>1</v>
      </c>
      <c r="DO6" s="75">
        <f aca="true" t="shared" si="49" ref="DO6:DO50">IF(N6&gt;0,1,0)</f>
        <v>1</v>
      </c>
      <c r="DP6" s="75">
        <f aca="true" t="shared" si="50" ref="DP6:DP50">IF(O6&gt;0,1,0)</f>
        <v>1</v>
      </c>
      <c r="DQ6" s="125">
        <f aca="true" t="shared" si="51" ref="DQ6:DQ50">IF(U6&gt;0,1,0)</f>
        <v>1</v>
      </c>
      <c r="DR6" s="125">
        <f aca="true" t="shared" si="52" ref="DR6:DR50">IF(V6&gt;0,1,0)</f>
        <v>1</v>
      </c>
      <c r="DS6" s="125">
        <f aca="true" t="shared" si="53" ref="DS6:DS50">IF(W6&gt;0,1,0)</f>
        <v>1</v>
      </c>
      <c r="DT6" s="125">
        <f aca="true" t="shared" si="54" ref="DT6:DT50">IF(X6&gt;0,1,0)</f>
        <v>1</v>
      </c>
      <c r="DU6" s="75">
        <f aca="true" t="shared" si="55" ref="DU6:DU50">IF(AD6&gt;0,1,0)</f>
        <v>1</v>
      </c>
      <c r="DV6" s="75">
        <f aca="true" t="shared" si="56" ref="DV6:DV50">IF(AE6&gt;0,1,0)</f>
        <v>1</v>
      </c>
      <c r="DW6" s="75">
        <f aca="true" t="shared" si="57" ref="DW6:DW50">IF(AF6&gt;0,1,0)</f>
        <v>1</v>
      </c>
      <c r="DX6" s="75">
        <f aca="true" t="shared" si="58" ref="DX6:DX50">IF(AG6&gt;0,1,0)</f>
        <v>1</v>
      </c>
      <c r="DY6" s="125">
        <f aca="true" t="shared" si="59" ref="DY6:DY50">IF(AM6&gt;0,1,0)</f>
        <v>0</v>
      </c>
      <c r="DZ6" s="125">
        <f aca="true" t="shared" si="60" ref="DZ6:DZ50">IF(AN6&gt;0,1,0)</f>
        <v>0</v>
      </c>
      <c r="EA6" s="125">
        <f aca="true" t="shared" si="61" ref="EA6:EA50">IF(AO6&gt;0,1,0)</f>
        <v>0</v>
      </c>
      <c r="EB6" s="125">
        <f aca="true" t="shared" si="62" ref="EB6:EB50">IF(AP6&gt;0,1,0)</f>
        <v>0</v>
      </c>
      <c r="EC6" s="75">
        <f aca="true" t="shared" si="63" ref="EC6:EC50">IF(AV6&gt;0,1,0)</f>
        <v>0</v>
      </c>
      <c r="ED6" s="75">
        <f aca="true" t="shared" si="64" ref="ED6:ED50">IF(AW6&gt;0,1,0)</f>
        <v>0</v>
      </c>
      <c r="EE6" s="75">
        <f aca="true" t="shared" si="65" ref="EE6:EE50">IF(AX6&gt;0,1,0)</f>
        <v>0</v>
      </c>
      <c r="EF6" s="75">
        <f aca="true" t="shared" si="66" ref="EF6:EF50">IF(AY6&gt;0,1,0)</f>
        <v>0</v>
      </c>
      <c r="EG6" s="125">
        <f aca="true" t="shared" si="67" ref="EG6:EG50">IF(BE6&gt;0,1,0)</f>
        <v>0</v>
      </c>
      <c r="EH6" s="125">
        <f aca="true" t="shared" si="68" ref="EH6:EH50">IF(BF6&gt;0,1,0)</f>
        <v>0</v>
      </c>
      <c r="EI6" s="125">
        <f aca="true" t="shared" si="69" ref="EI6:EI50">IF(BG6&gt;0,1,0)</f>
        <v>0</v>
      </c>
      <c r="EJ6" s="125">
        <f aca="true" t="shared" si="70" ref="EJ6:EJ50">IF(BH6&gt;0,1,0)</f>
        <v>0</v>
      </c>
      <c r="EK6" s="75">
        <f aca="true" t="shared" si="71" ref="EK6:EK50">IF(BN6&gt;0,1,0)</f>
        <v>0</v>
      </c>
      <c r="EL6" s="75">
        <f aca="true" t="shared" si="72" ref="EL6:EL50">IF(BO6&gt;0,1,0)</f>
        <v>0</v>
      </c>
      <c r="EM6" s="75">
        <f aca="true" t="shared" si="73" ref="EM6:EM50">IF(BP6&gt;0,1,0)</f>
        <v>0</v>
      </c>
      <c r="EN6" s="75">
        <f aca="true" t="shared" si="74" ref="EN6:EN50">IF(BQ6&gt;0,1,0)</f>
        <v>0</v>
      </c>
      <c r="EO6" s="125">
        <f aca="true" t="shared" si="75" ref="EO6:EO50">IF(BW6&gt;0,1,0)</f>
        <v>0</v>
      </c>
      <c r="EP6" s="125">
        <f aca="true" t="shared" si="76" ref="EP6:EP50">IF(BX6&gt;0,1,0)</f>
        <v>0</v>
      </c>
      <c r="EQ6" s="125">
        <f aca="true" t="shared" si="77" ref="EQ6:EQ50">IF(BY6&gt;0,1,0)</f>
        <v>0</v>
      </c>
      <c r="ER6" s="125">
        <f aca="true" t="shared" si="78" ref="ER6:ER50">IF(BZ6&gt;0,1,0)</f>
        <v>0</v>
      </c>
      <c r="ES6" s="75">
        <f aca="true" t="shared" si="79" ref="ES6:ES50">IF(CF6&gt;0,1,0)</f>
        <v>0</v>
      </c>
      <c r="ET6" s="75">
        <f aca="true" t="shared" si="80" ref="ET6:ET50">IF(CG6&gt;0,1,0)</f>
        <v>0</v>
      </c>
      <c r="EU6" s="75">
        <f aca="true" t="shared" si="81" ref="EU6:EU50">IF(CH6&gt;0,1,0)</f>
        <v>0</v>
      </c>
      <c r="EV6" s="75">
        <f aca="true" t="shared" si="82" ref="EV6:EV50">IF(CI6&gt;0,1,0)</f>
        <v>0</v>
      </c>
      <c r="EW6" s="125">
        <f aca="true" t="shared" si="83" ref="EW6:EW50">IF(CO6&gt;0,1,0)</f>
        <v>0</v>
      </c>
      <c r="EX6" s="125">
        <f aca="true" t="shared" si="84" ref="EX6:EX50">IF(CP6&gt;0,1,0)</f>
        <v>0</v>
      </c>
      <c r="EY6" s="125">
        <f aca="true" t="shared" si="85" ref="EY6:EY50">IF(CQ6&gt;0,1,0)</f>
        <v>0</v>
      </c>
      <c r="EZ6" s="125">
        <f aca="true" t="shared" si="86" ref="EZ6:EZ50">IF(CR6&gt;0,1,0)</f>
        <v>0</v>
      </c>
      <c r="FA6" s="75">
        <f aca="true" t="shared" si="87" ref="FA6:FA50">IF(CX6&gt;0,1,0)</f>
        <v>0</v>
      </c>
      <c r="FB6" s="75">
        <f aca="true" t="shared" si="88" ref="FB6:FB50">IF(CY6&gt;0,1,0)</f>
        <v>0</v>
      </c>
      <c r="FC6" s="75">
        <f aca="true" t="shared" si="89" ref="FC6:FC50">IF(CZ6&gt;0,1,0)</f>
        <v>0</v>
      </c>
      <c r="FD6" s="75">
        <f aca="true" t="shared" si="90" ref="FD6:FD50">IF(DA6&gt;0,1,0)</f>
        <v>0</v>
      </c>
    </row>
    <row r="7" spans="1:160" ht="11.25">
      <c r="A7" s="126" t="s">
        <v>33</v>
      </c>
      <c r="B7" s="182">
        <v>17</v>
      </c>
      <c r="C7" s="44" t="s">
        <v>38</v>
      </c>
      <c r="D7" s="116">
        <f>IF(E7="","",SUM(DI7:FD7))</f>
        <v>4</v>
      </c>
      <c r="E7" s="117">
        <v>128</v>
      </c>
      <c r="F7" s="117">
        <v>131</v>
      </c>
      <c r="G7" s="117">
        <v>126</v>
      </c>
      <c r="H7" s="117">
        <v>124</v>
      </c>
      <c r="I7" s="118">
        <f t="shared" si="0"/>
        <v>509</v>
      </c>
      <c r="J7" s="119">
        <f t="shared" si="1"/>
        <v>509</v>
      </c>
      <c r="K7" s="120">
        <f t="shared" si="2"/>
        <v>127.25</v>
      </c>
      <c r="L7" s="44"/>
      <c r="M7" s="44"/>
      <c r="N7" s="44"/>
      <c r="O7" s="44"/>
      <c r="P7" s="121">
        <f t="shared" si="3"/>
      </c>
      <c r="Q7" s="119">
        <f t="shared" si="4"/>
        <v>0</v>
      </c>
      <c r="R7" s="122">
        <f t="shared" si="5"/>
      </c>
      <c r="S7" s="123">
        <f t="shared" si="6"/>
      </c>
      <c r="T7" s="120">
        <f t="shared" si="7"/>
      </c>
      <c r="U7" s="44"/>
      <c r="V7" s="44"/>
      <c r="W7" s="44"/>
      <c r="X7" s="44"/>
      <c r="Y7" s="121">
        <f t="shared" si="8"/>
      </c>
      <c r="Z7" s="119">
        <f t="shared" si="9"/>
        <v>0</v>
      </c>
      <c r="AA7" s="124">
        <f t="shared" si="10"/>
      </c>
      <c r="AB7" s="123">
        <f t="shared" si="11"/>
      </c>
      <c r="AC7" s="120">
        <f t="shared" si="12"/>
      </c>
      <c r="AD7" s="44"/>
      <c r="AE7" s="44"/>
      <c r="AF7" s="44"/>
      <c r="AG7" s="44"/>
      <c r="AH7" s="121">
        <f t="shared" si="13"/>
      </c>
      <c r="AI7" s="119">
        <f t="shared" si="14"/>
        <v>0</v>
      </c>
      <c r="AJ7" s="124">
        <f t="shared" si="15"/>
      </c>
      <c r="AK7" s="123">
        <f t="shared" si="16"/>
      </c>
      <c r="AL7" s="120">
        <f t="shared" si="17"/>
      </c>
      <c r="AM7" s="44"/>
      <c r="AN7" s="44"/>
      <c r="AO7" s="44"/>
      <c r="AP7" s="44"/>
      <c r="AQ7" s="121">
        <f t="shared" si="18"/>
      </c>
      <c r="AR7" s="119">
        <f t="shared" si="19"/>
        <v>0</v>
      </c>
      <c r="AS7" s="124">
        <f>IF(AQ7="","",AQ7/SUM(DY7:EB7))</f>
      </c>
      <c r="AT7" s="123">
        <f t="shared" si="20"/>
      </c>
      <c r="AU7" s="120">
        <f>IF(AM7="","",AT7/SUM(DI7:EB7))</f>
      </c>
      <c r="AV7" s="44"/>
      <c r="AW7" s="44"/>
      <c r="AX7" s="44"/>
      <c r="AY7" s="44"/>
      <c r="AZ7" s="121">
        <f t="shared" si="21"/>
      </c>
      <c r="BA7" s="119">
        <f t="shared" si="22"/>
        <v>0</v>
      </c>
      <c r="BB7" s="124">
        <f>IF(AZ7="","",AZ7/SUM(EC7:EF7))</f>
      </c>
      <c r="BC7" s="123">
        <f t="shared" si="23"/>
      </c>
      <c r="BD7" s="120">
        <f>IF(AV7="","",BC7/SUM(DI7:EF7))</f>
      </c>
      <c r="BE7" s="44"/>
      <c r="BF7" s="44"/>
      <c r="BG7" s="44"/>
      <c r="BH7" s="44"/>
      <c r="BI7" s="121">
        <f t="shared" si="24"/>
      </c>
      <c r="BJ7" s="119">
        <f t="shared" si="25"/>
        <v>0</v>
      </c>
      <c r="BK7" s="124">
        <f>IF(BI7="","",BI7/SUM(EG7:EJ7))</f>
      </c>
      <c r="BL7" s="123">
        <f t="shared" si="26"/>
      </c>
      <c r="BM7" s="120">
        <f>IF(BE7="","",BL7/SUM(DI7:EJ7))</f>
      </c>
      <c r="BN7" s="44"/>
      <c r="BO7" s="44"/>
      <c r="BP7" s="44"/>
      <c r="BQ7" s="44"/>
      <c r="BR7" s="121">
        <f t="shared" si="27"/>
      </c>
      <c r="BS7" s="119">
        <f t="shared" si="28"/>
        <v>0</v>
      </c>
      <c r="BT7" s="124">
        <f>IF(BR7="","",BR7/SUM(EK7:EN7))</f>
      </c>
      <c r="BU7" s="123">
        <f t="shared" si="29"/>
      </c>
      <c r="BV7" s="120">
        <f>IF(BN7="","",BU7/SUM(DI7:EN7))</f>
      </c>
      <c r="BW7" s="44"/>
      <c r="BX7" s="44"/>
      <c r="BY7" s="44"/>
      <c r="BZ7" s="44"/>
      <c r="CA7" s="121">
        <f t="shared" si="30"/>
      </c>
      <c r="CB7" s="119">
        <f t="shared" si="31"/>
        <v>0</v>
      </c>
      <c r="CC7" s="124">
        <f>IF(CA7="","",CA7/SUM(EO7:ER7))</f>
      </c>
      <c r="CD7" s="123">
        <f t="shared" si="32"/>
      </c>
      <c r="CE7" s="120">
        <f>IF(BW7="","",CD7/SUM(DI7:ER7))</f>
      </c>
      <c r="CF7" s="44"/>
      <c r="CG7" s="44"/>
      <c r="CH7" s="44"/>
      <c r="CI7" s="44"/>
      <c r="CJ7" s="121">
        <f t="shared" si="33"/>
      </c>
      <c r="CK7" s="119">
        <f t="shared" si="34"/>
        <v>0</v>
      </c>
      <c r="CL7" s="124">
        <f>IF(CJ7="","",CJ7/SUM(ES7:EV7))</f>
      </c>
      <c r="CM7" s="123">
        <f t="shared" si="35"/>
      </c>
      <c r="CN7" s="120">
        <f>IF(CF7="","",CM7/SUM(DI7:EV7))</f>
      </c>
      <c r="CO7" s="44"/>
      <c r="CP7" s="44"/>
      <c r="CQ7" s="44"/>
      <c r="CR7" s="44"/>
      <c r="CS7" s="121">
        <f t="shared" si="36"/>
      </c>
      <c r="CT7" s="119">
        <f t="shared" si="37"/>
        <v>0</v>
      </c>
      <c r="CU7" s="124">
        <f>IF(CS7="","",CS7/SUM(EW7:EZ7))</f>
      </c>
      <c r="CV7" s="123">
        <f t="shared" si="38"/>
      </c>
      <c r="CW7" s="120">
        <f>IF(CO7="","",CV7/SUM(DI7:EZ7))</f>
      </c>
      <c r="CX7" s="44"/>
      <c r="CY7" s="44"/>
      <c r="CZ7" s="44"/>
      <c r="DA7" s="44"/>
      <c r="DB7" s="121">
        <f t="shared" si="39"/>
      </c>
      <c r="DC7" s="119">
        <f t="shared" si="40"/>
        <v>0</v>
      </c>
      <c r="DD7" s="124">
        <f>IF(DB7="","",DB7/SUM(FA7:FD7))</f>
      </c>
      <c r="DE7" s="123">
        <f t="shared" si="41"/>
      </c>
      <c r="DF7" s="120">
        <f>IF(CX7="","",DE7/SUM(DI7:FD7))</f>
      </c>
      <c r="DG7" s="82" t="str">
        <f t="shared" si="42"/>
        <v>A</v>
      </c>
      <c r="DH7" s="75">
        <f>IF(E7&gt;0,(J7+Q7+Z7+AI7+AR7+BA7+BJ7+BS7+CB7+CK7+CT7+DC7)/SUM(DI7:FD7),0)</f>
        <v>127.25</v>
      </c>
      <c r="DI7" s="125">
        <f t="shared" si="43"/>
        <v>1</v>
      </c>
      <c r="DJ7" s="125">
        <f t="shared" si="44"/>
        <v>1</v>
      </c>
      <c r="DK7" s="125">
        <f t="shared" si="45"/>
        <v>1</v>
      </c>
      <c r="DL7" s="125">
        <f t="shared" si="46"/>
        <v>1</v>
      </c>
      <c r="DM7" s="75">
        <f t="shared" si="47"/>
        <v>0</v>
      </c>
      <c r="DN7" s="75">
        <f t="shared" si="48"/>
        <v>0</v>
      </c>
      <c r="DO7" s="75">
        <f t="shared" si="49"/>
        <v>0</v>
      </c>
      <c r="DP7" s="75">
        <f t="shared" si="50"/>
        <v>0</v>
      </c>
      <c r="DQ7" s="125">
        <f t="shared" si="51"/>
        <v>0</v>
      </c>
      <c r="DR7" s="125">
        <f t="shared" si="52"/>
        <v>0</v>
      </c>
      <c r="DS7" s="125">
        <f t="shared" si="53"/>
        <v>0</v>
      </c>
      <c r="DT7" s="125">
        <f t="shared" si="54"/>
        <v>0</v>
      </c>
      <c r="DU7" s="75">
        <f t="shared" si="55"/>
        <v>0</v>
      </c>
      <c r="DV7" s="75">
        <f t="shared" si="56"/>
        <v>0</v>
      </c>
      <c r="DW7" s="75">
        <f t="shared" si="57"/>
        <v>0</v>
      </c>
      <c r="DX7" s="75">
        <f t="shared" si="58"/>
        <v>0</v>
      </c>
      <c r="DY7" s="125">
        <f t="shared" si="59"/>
        <v>0</v>
      </c>
      <c r="DZ7" s="125">
        <f t="shared" si="60"/>
        <v>0</v>
      </c>
      <c r="EA7" s="125">
        <f t="shared" si="61"/>
        <v>0</v>
      </c>
      <c r="EB7" s="125">
        <f t="shared" si="62"/>
        <v>0</v>
      </c>
      <c r="EC7" s="75">
        <f t="shared" si="63"/>
        <v>0</v>
      </c>
      <c r="ED7" s="75">
        <f t="shared" si="64"/>
        <v>0</v>
      </c>
      <c r="EE7" s="75">
        <f t="shared" si="65"/>
        <v>0</v>
      </c>
      <c r="EF7" s="75">
        <f t="shared" si="66"/>
        <v>0</v>
      </c>
      <c r="EG7" s="125">
        <f t="shared" si="67"/>
        <v>0</v>
      </c>
      <c r="EH7" s="125">
        <f t="shared" si="68"/>
        <v>0</v>
      </c>
      <c r="EI7" s="125">
        <f t="shared" si="69"/>
        <v>0</v>
      </c>
      <c r="EJ7" s="125">
        <f t="shared" si="70"/>
        <v>0</v>
      </c>
      <c r="EK7" s="75">
        <f t="shared" si="71"/>
        <v>0</v>
      </c>
      <c r="EL7" s="75">
        <f t="shared" si="72"/>
        <v>0</v>
      </c>
      <c r="EM7" s="75">
        <f t="shared" si="73"/>
        <v>0</v>
      </c>
      <c r="EN7" s="75">
        <f t="shared" si="74"/>
        <v>0</v>
      </c>
      <c r="EO7" s="125">
        <f t="shared" si="75"/>
        <v>0</v>
      </c>
      <c r="EP7" s="125">
        <f t="shared" si="76"/>
        <v>0</v>
      </c>
      <c r="EQ7" s="125">
        <f t="shared" si="77"/>
        <v>0</v>
      </c>
      <c r="ER7" s="125">
        <f t="shared" si="78"/>
        <v>0</v>
      </c>
      <c r="ES7" s="75">
        <f t="shared" si="79"/>
        <v>0</v>
      </c>
      <c r="ET7" s="75">
        <f t="shared" si="80"/>
        <v>0</v>
      </c>
      <c r="EU7" s="75">
        <f t="shared" si="81"/>
        <v>0</v>
      </c>
      <c r="EV7" s="75">
        <f t="shared" si="82"/>
        <v>0</v>
      </c>
      <c r="EW7" s="125">
        <f t="shared" si="83"/>
        <v>0</v>
      </c>
      <c r="EX7" s="125">
        <f t="shared" si="84"/>
        <v>0</v>
      </c>
      <c r="EY7" s="125">
        <f t="shared" si="85"/>
        <v>0</v>
      </c>
      <c r="EZ7" s="125">
        <f t="shared" si="86"/>
        <v>0</v>
      </c>
      <c r="FA7" s="75">
        <f t="shared" si="87"/>
        <v>0</v>
      </c>
      <c r="FB7" s="75">
        <f t="shared" si="88"/>
        <v>0</v>
      </c>
      <c r="FC7" s="75">
        <f t="shared" si="89"/>
        <v>0</v>
      </c>
      <c r="FD7" s="75">
        <f t="shared" si="90"/>
        <v>0</v>
      </c>
    </row>
    <row r="8" spans="1:160" ht="11.25">
      <c r="A8" s="126" t="s">
        <v>33</v>
      </c>
      <c r="B8" s="182">
        <v>21</v>
      </c>
      <c r="C8" s="44" t="s">
        <v>132</v>
      </c>
      <c r="D8" s="116">
        <f>IF(E8="","",SUM(DI8:FD8))</f>
        <v>9</v>
      </c>
      <c r="E8" s="117">
        <v>112</v>
      </c>
      <c r="F8" s="117">
        <v>124</v>
      </c>
      <c r="G8" s="117">
        <v>108</v>
      </c>
      <c r="H8" s="117">
        <v>128</v>
      </c>
      <c r="I8" s="118">
        <f t="shared" si="0"/>
        <v>472</v>
      </c>
      <c r="J8" s="119">
        <f t="shared" si="1"/>
        <v>472</v>
      </c>
      <c r="K8" s="120">
        <f t="shared" si="2"/>
        <v>118</v>
      </c>
      <c r="L8" s="44">
        <v>116</v>
      </c>
      <c r="M8" s="44">
        <v>105</v>
      </c>
      <c r="N8" s="44">
        <v>86</v>
      </c>
      <c r="O8" s="44">
        <v>126</v>
      </c>
      <c r="P8" s="121">
        <f t="shared" si="3"/>
        <v>433</v>
      </c>
      <c r="Q8" s="119">
        <f t="shared" si="4"/>
        <v>433</v>
      </c>
      <c r="R8" s="122">
        <f t="shared" si="5"/>
        <v>108.25</v>
      </c>
      <c r="S8" s="123">
        <f t="shared" si="6"/>
        <v>905</v>
      </c>
      <c r="T8" s="120">
        <f t="shared" si="7"/>
        <v>113.125</v>
      </c>
      <c r="U8" s="44">
        <v>118</v>
      </c>
      <c r="V8" s="44"/>
      <c r="W8" s="44"/>
      <c r="X8" s="44"/>
      <c r="Y8" s="121">
        <f t="shared" si="8"/>
        <v>118</v>
      </c>
      <c r="Z8" s="119">
        <f t="shared" si="9"/>
        <v>118</v>
      </c>
      <c r="AA8" s="124">
        <f t="shared" si="10"/>
        <v>118</v>
      </c>
      <c r="AB8" s="123">
        <f t="shared" si="11"/>
        <v>1023</v>
      </c>
      <c r="AC8" s="120">
        <f t="shared" si="12"/>
        <v>113.66666666666667</v>
      </c>
      <c r="AD8" s="44"/>
      <c r="AE8" s="44"/>
      <c r="AF8" s="44"/>
      <c r="AG8" s="44"/>
      <c r="AH8" s="121">
        <f t="shared" si="13"/>
      </c>
      <c r="AI8" s="119">
        <f t="shared" si="14"/>
        <v>0</v>
      </c>
      <c r="AJ8" s="124">
        <f t="shared" si="15"/>
      </c>
      <c r="AK8" s="123">
        <f t="shared" si="16"/>
      </c>
      <c r="AL8" s="120">
        <f t="shared" si="17"/>
      </c>
      <c r="AM8" s="44"/>
      <c r="AN8" s="44"/>
      <c r="AO8" s="44"/>
      <c r="AP8" s="44"/>
      <c r="AQ8" s="121">
        <f t="shared" si="18"/>
      </c>
      <c r="AR8" s="119">
        <f t="shared" si="19"/>
        <v>0</v>
      </c>
      <c r="AS8" s="124">
        <f>IF(AQ8="","",AQ8/SUM(DY8:EB8))</f>
      </c>
      <c r="AT8" s="123">
        <f t="shared" si="20"/>
      </c>
      <c r="AU8" s="120">
        <f>IF(AM8="","",AT8/SUM(DI8:EB8))</f>
      </c>
      <c r="AV8" s="44"/>
      <c r="AW8" s="44"/>
      <c r="AX8" s="44"/>
      <c r="AY8" s="44"/>
      <c r="AZ8" s="121">
        <f t="shared" si="21"/>
      </c>
      <c r="BA8" s="119">
        <f t="shared" si="22"/>
        <v>0</v>
      </c>
      <c r="BB8" s="124">
        <f>IF(AZ8="","",AZ8/SUM(EC8:EF8))</f>
      </c>
      <c r="BC8" s="123">
        <f t="shared" si="23"/>
      </c>
      <c r="BD8" s="120">
        <f>IF(AV8="","",BC8/SUM(DI8:EF8))</f>
      </c>
      <c r="BE8" s="44"/>
      <c r="BF8" s="44"/>
      <c r="BG8" s="44"/>
      <c r="BH8" s="44"/>
      <c r="BI8" s="121">
        <f t="shared" si="24"/>
      </c>
      <c r="BJ8" s="119">
        <f t="shared" si="25"/>
        <v>0</v>
      </c>
      <c r="BK8" s="124">
        <f>IF(BI8="","",BI8/SUM(EG8:EJ8))</f>
      </c>
      <c r="BL8" s="123">
        <f t="shared" si="26"/>
      </c>
      <c r="BM8" s="120">
        <f>IF(BE8="","",BL8/SUM(DI8:EJ8))</f>
      </c>
      <c r="BN8" s="44"/>
      <c r="BO8" s="44"/>
      <c r="BP8" s="44"/>
      <c r="BQ8" s="44"/>
      <c r="BR8" s="121">
        <f t="shared" si="27"/>
      </c>
      <c r="BS8" s="119">
        <f t="shared" si="28"/>
        <v>0</v>
      </c>
      <c r="BT8" s="124">
        <f>IF(BR8="","",BR8/SUM(EK8:EN8))</f>
      </c>
      <c r="BU8" s="123">
        <f t="shared" si="29"/>
      </c>
      <c r="BV8" s="120">
        <f>IF(BN8="","",BU8/SUM(DI8:EN8))</f>
      </c>
      <c r="BW8" s="44"/>
      <c r="BX8" s="44"/>
      <c r="BY8" s="44"/>
      <c r="BZ8" s="44"/>
      <c r="CA8" s="121">
        <f t="shared" si="30"/>
      </c>
      <c r="CB8" s="119">
        <f t="shared" si="31"/>
        <v>0</v>
      </c>
      <c r="CC8" s="124">
        <f>IF(CA8="","",CA8/SUM(EO8:ER8))</f>
      </c>
      <c r="CD8" s="123">
        <f t="shared" si="32"/>
      </c>
      <c r="CE8" s="120">
        <f>IF(BW8="","",CD8/SUM(DI8:ER8))</f>
      </c>
      <c r="CF8" s="44"/>
      <c r="CG8" s="44"/>
      <c r="CH8" s="44"/>
      <c r="CI8" s="44"/>
      <c r="CJ8" s="121">
        <f t="shared" si="33"/>
      </c>
      <c r="CK8" s="119">
        <f t="shared" si="34"/>
        <v>0</v>
      </c>
      <c r="CL8" s="124">
        <f>IF(CJ8="","",CJ8/SUM(ES8:EV8))</f>
      </c>
      <c r="CM8" s="123">
        <f t="shared" si="35"/>
      </c>
      <c r="CN8" s="120">
        <f>IF(CF8="","",CM8/SUM(DI8:EV8))</f>
      </c>
      <c r="CO8" s="44"/>
      <c r="CP8" s="44"/>
      <c r="CQ8" s="44"/>
      <c r="CR8" s="44"/>
      <c r="CS8" s="121">
        <f t="shared" si="36"/>
      </c>
      <c r="CT8" s="119">
        <f t="shared" si="37"/>
        <v>0</v>
      </c>
      <c r="CU8" s="124">
        <f>IF(CS8="","",CS8/SUM(EW8:EZ8))</f>
      </c>
      <c r="CV8" s="123">
        <f t="shared" si="38"/>
      </c>
      <c r="CW8" s="120">
        <f>IF(CO8="","",CV8/SUM(DI8:EZ8))</f>
      </c>
      <c r="CX8" s="44"/>
      <c r="CY8" s="44"/>
      <c r="CZ8" s="44"/>
      <c r="DA8" s="44"/>
      <c r="DB8" s="121">
        <f t="shared" si="39"/>
      </c>
      <c r="DC8" s="119">
        <f t="shared" si="40"/>
        <v>0</v>
      </c>
      <c r="DD8" s="124">
        <f>IF(DB8="","",DB8/SUM(FA8:FD8))</f>
      </c>
      <c r="DE8" s="123">
        <f t="shared" si="41"/>
      </c>
      <c r="DF8" s="120">
        <f>IF(CX8="","",DE8/SUM(DI8:FD8))</f>
      </c>
      <c r="DG8" s="82" t="str">
        <f t="shared" si="42"/>
        <v>A</v>
      </c>
      <c r="DH8" s="75">
        <f>IF(E8&gt;0,(J8+Q8+Z8+AI8+AR8+BA8+BJ8+BS8+CB8+CK8+CT8+DC8)/SUM(DI8:FD8),0)</f>
        <v>113.66666666666667</v>
      </c>
      <c r="DI8" s="125">
        <f t="shared" si="43"/>
        <v>1</v>
      </c>
      <c r="DJ8" s="125">
        <f t="shared" si="44"/>
        <v>1</v>
      </c>
      <c r="DK8" s="125">
        <f t="shared" si="45"/>
        <v>1</v>
      </c>
      <c r="DL8" s="125">
        <f t="shared" si="46"/>
        <v>1</v>
      </c>
      <c r="DM8" s="75">
        <f t="shared" si="47"/>
        <v>1</v>
      </c>
      <c r="DN8" s="75">
        <f t="shared" si="48"/>
        <v>1</v>
      </c>
      <c r="DO8" s="75">
        <f t="shared" si="49"/>
        <v>1</v>
      </c>
      <c r="DP8" s="75">
        <f t="shared" si="50"/>
        <v>1</v>
      </c>
      <c r="DQ8" s="125">
        <f t="shared" si="51"/>
        <v>1</v>
      </c>
      <c r="DR8" s="125">
        <f t="shared" si="52"/>
        <v>0</v>
      </c>
      <c r="DS8" s="125">
        <f t="shared" si="53"/>
        <v>0</v>
      </c>
      <c r="DT8" s="125">
        <f t="shared" si="54"/>
        <v>0</v>
      </c>
      <c r="DU8" s="75">
        <f t="shared" si="55"/>
        <v>0</v>
      </c>
      <c r="DV8" s="75">
        <f t="shared" si="56"/>
        <v>0</v>
      </c>
      <c r="DW8" s="75">
        <f t="shared" si="57"/>
        <v>0</v>
      </c>
      <c r="DX8" s="75">
        <f t="shared" si="58"/>
        <v>0</v>
      </c>
      <c r="DY8" s="125">
        <f t="shared" si="59"/>
        <v>0</v>
      </c>
      <c r="DZ8" s="125">
        <f t="shared" si="60"/>
        <v>0</v>
      </c>
      <c r="EA8" s="125">
        <f t="shared" si="61"/>
        <v>0</v>
      </c>
      <c r="EB8" s="125">
        <f t="shared" si="62"/>
        <v>0</v>
      </c>
      <c r="EC8" s="75">
        <f t="shared" si="63"/>
        <v>0</v>
      </c>
      <c r="ED8" s="75">
        <f t="shared" si="64"/>
        <v>0</v>
      </c>
      <c r="EE8" s="75">
        <f t="shared" si="65"/>
        <v>0</v>
      </c>
      <c r="EF8" s="75">
        <f t="shared" si="66"/>
        <v>0</v>
      </c>
      <c r="EG8" s="125">
        <f t="shared" si="67"/>
        <v>0</v>
      </c>
      <c r="EH8" s="125">
        <f t="shared" si="68"/>
        <v>0</v>
      </c>
      <c r="EI8" s="125">
        <f t="shared" si="69"/>
        <v>0</v>
      </c>
      <c r="EJ8" s="125">
        <f t="shared" si="70"/>
        <v>0</v>
      </c>
      <c r="EK8" s="75">
        <f t="shared" si="71"/>
        <v>0</v>
      </c>
      <c r="EL8" s="75">
        <f t="shared" si="72"/>
        <v>0</v>
      </c>
      <c r="EM8" s="75">
        <f t="shared" si="73"/>
        <v>0</v>
      </c>
      <c r="EN8" s="75">
        <f t="shared" si="74"/>
        <v>0</v>
      </c>
      <c r="EO8" s="125">
        <f t="shared" si="75"/>
        <v>0</v>
      </c>
      <c r="EP8" s="125">
        <f t="shared" si="76"/>
        <v>0</v>
      </c>
      <c r="EQ8" s="125">
        <f t="shared" si="77"/>
        <v>0</v>
      </c>
      <c r="ER8" s="125">
        <f t="shared" si="78"/>
        <v>0</v>
      </c>
      <c r="ES8" s="75">
        <f t="shared" si="79"/>
        <v>0</v>
      </c>
      <c r="ET8" s="75">
        <f t="shared" si="80"/>
        <v>0</v>
      </c>
      <c r="EU8" s="75">
        <f t="shared" si="81"/>
        <v>0</v>
      </c>
      <c r="EV8" s="75">
        <f t="shared" si="82"/>
        <v>0</v>
      </c>
      <c r="EW8" s="125">
        <f t="shared" si="83"/>
        <v>0</v>
      </c>
      <c r="EX8" s="125">
        <f t="shared" si="84"/>
        <v>0</v>
      </c>
      <c r="EY8" s="125">
        <f t="shared" si="85"/>
        <v>0</v>
      </c>
      <c r="EZ8" s="125">
        <f t="shared" si="86"/>
        <v>0</v>
      </c>
      <c r="FA8" s="75">
        <f t="shared" si="87"/>
        <v>0</v>
      </c>
      <c r="FB8" s="75">
        <f t="shared" si="88"/>
        <v>0</v>
      </c>
      <c r="FC8" s="75">
        <f t="shared" si="89"/>
        <v>0</v>
      </c>
      <c r="FD8" s="75">
        <f t="shared" si="90"/>
        <v>0</v>
      </c>
    </row>
    <row r="9" spans="1:160" ht="11.25">
      <c r="A9" s="126" t="s">
        <v>33</v>
      </c>
      <c r="B9" s="182">
        <v>42</v>
      </c>
      <c r="C9" s="44" t="s">
        <v>69</v>
      </c>
      <c r="D9" s="116">
        <f>IF(E9="","",SUM(DI9:FD9))</f>
        <v>1</v>
      </c>
      <c r="E9" s="117">
        <v>132</v>
      </c>
      <c r="F9" s="117"/>
      <c r="G9" s="117"/>
      <c r="H9" s="117"/>
      <c r="I9" s="118">
        <f t="shared" si="0"/>
        <v>132</v>
      </c>
      <c r="J9" s="119">
        <f t="shared" si="1"/>
        <v>132</v>
      </c>
      <c r="K9" s="120">
        <f t="shared" si="2"/>
        <v>132</v>
      </c>
      <c r="L9" s="44"/>
      <c r="M9" s="44"/>
      <c r="N9" s="44"/>
      <c r="O9" s="44"/>
      <c r="P9" s="121">
        <f t="shared" si="3"/>
      </c>
      <c r="Q9" s="119">
        <f t="shared" si="4"/>
        <v>0</v>
      </c>
      <c r="R9" s="122">
        <f t="shared" si="5"/>
      </c>
      <c r="S9" s="123">
        <f t="shared" si="6"/>
      </c>
      <c r="T9" s="120">
        <f t="shared" si="7"/>
      </c>
      <c r="U9" s="44"/>
      <c r="V9" s="44"/>
      <c r="W9" s="44"/>
      <c r="X9" s="44"/>
      <c r="Y9" s="121">
        <f t="shared" si="8"/>
      </c>
      <c r="Z9" s="119">
        <f t="shared" si="9"/>
        <v>0</v>
      </c>
      <c r="AA9" s="124">
        <f t="shared" si="10"/>
      </c>
      <c r="AB9" s="123">
        <f t="shared" si="11"/>
      </c>
      <c r="AC9" s="120">
        <f t="shared" si="12"/>
      </c>
      <c r="AD9" s="44"/>
      <c r="AE9" s="44"/>
      <c r="AF9" s="44"/>
      <c r="AG9" s="44"/>
      <c r="AH9" s="121">
        <f t="shared" si="13"/>
      </c>
      <c r="AI9" s="119">
        <f t="shared" si="14"/>
        <v>0</v>
      </c>
      <c r="AJ9" s="124">
        <f t="shared" si="15"/>
      </c>
      <c r="AK9" s="123">
        <f t="shared" si="16"/>
      </c>
      <c r="AL9" s="120">
        <f t="shared" si="17"/>
      </c>
      <c r="AM9" s="44"/>
      <c r="AN9" s="44"/>
      <c r="AO9" s="44"/>
      <c r="AP9" s="44"/>
      <c r="AQ9" s="121">
        <f t="shared" si="18"/>
      </c>
      <c r="AR9" s="119">
        <f t="shared" si="19"/>
        <v>0</v>
      </c>
      <c r="AS9" s="124">
        <f>IF(AQ9="","",AQ9/SUM(DY9:EB9))</f>
      </c>
      <c r="AT9" s="123">
        <f t="shared" si="20"/>
      </c>
      <c r="AU9" s="120">
        <f>IF(AM9="","",AT9/SUM(DI9:EB9))</f>
      </c>
      <c r="AV9" s="44"/>
      <c r="AW9" s="44"/>
      <c r="AX9" s="44"/>
      <c r="AY9" s="44"/>
      <c r="AZ9" s="121">
        <f t="shared" si="21"/>
      </c>
      <c r="BA9" s="119">
        <f t="shared" si="22"/>
        <v>0</v>
      </c>
      <c r="BB9" s="124">
        <f>IF(AZ9="","",AZ9/SUM(EC9:EF9))</f>
      </c>
      <c r="BC9" s="123">
        <f t="shared" si="23"/>
      </c>
      <c r="BD9" s="120">
        <f>IF(AV9="","",BC9/SUM(DI9:EF9))</f>
      </c>
      <c r="BE9" s="44"/>
      <c r="BF9" s="44"/>
      <c r="BG9" s="44"/>
      <c r="BH9" s="44"/>
      <c r="BI9" s="121">
        <f t="shared" si="24"/>
      </c>
      <c r="BJ9" s="119">
        <f t="shared" si="25"/>
        <v>0</v>
      </c>
      <c r="BK9" s="124">
        <f>IF(BI9="","",BI9/SUM(EG9:EJ9))</f>
      </c>
      <c r="BL9" s="123">
        <f t="shared" si="26"/>
      </c>
      <c r="BM9" s="120">
        <f>IF(BE9="","",BL9/SUM(DI9:EJ9))</f>
      </c>
      <c r="BN9" s="44"/>
      <c r="BO9" s="44"/>
      <c r="BP9" s="44"/>
      <c r="BQ9" s="44"/>
      <c r="BR9" s="121">
        <f t="shared" si="27"/>
      </c>
      <c r="BS9" s="119">
        <f t="shared" si="28"/>
        <v>0</v>
      </c>
      <c r="BT9" s="124">
        <f>IF(BR9="","",BR9/SUM(EK9:EN9))</f>
      </c>
      <c r="BU9" s="123">
        <f t="shared" si="29"/>
      </c>
      <c r="BV9" s="120">
        <f>IF(BN9="","",BU9/SUM(DI9:EN9))</f>
      </c>
      <c r="BW9" s="44"/>
      <c r="BX9" s="44"/>
      <c r="BY9" s="44"/>
      <c r="BZ9" s="44"/>
      <c r="CA9" s="121">
        <f t="shared" si="30"/>
      </c>
      <c r="CB9" s="119">
        <f t="shared" si="31"/>
        <v>0</v>
      </c>
      <c r="CC9" s="124">
        <f>IF(CA9="","",CA9/SUM(EO9:ER9))</f>
      </c>
      <c r="CD9" s="123">
        <f t="shared" si="32"/>
      </c>
      <c r="CE9" s="120">
        <f>IF(BW9="","",CD9/SUM(DI9:ER9))</f>
      </c>
      <c r="CF9" s="44"/>
      <c r="CG9" s="44"/>
      <c r="CH9" s="44"/>
      <c r="CI9" s="44"/>
      <c r="CJ9" s="121">
        <f t="shared" si="33"/>
      </c>
      <c r="CK9" s="119">
        <f t="shared" si="34"/>
        <v>0</v>
      </c>
      <c r="CL9" s="124">
        <f>IF(CJ9="","",CJ9/SUM(ES9:EV9))</f>
      </c>
      <c r="CM9" s="123">
        <f t="shared" si="35"/>
      </c>
      <c r="CN9" s="120">
        <f>IF(CF9="","",CM9/SUM(DI9:EV9))</f>
      </c>
      <c r="CO9" s="44"/>
      <c r="CP9" s="44"/>
      <c r="CQ9" s="44"/>
      <c r="CR9" s="44"/>
      <c r="CS9" s="121">
        <f t="shared" si="36"/>
      </c>
      <c r="CT9" s="119">
        <f t="shared" si="37"/>
        <v>0</v>
      </c>
      <c r="CU9" s="124">
        <f>IF(CS9="","",CS9/SUM(EW9:EZ9))</f>
      </c>
      <c r="CV9" s="123">
        <f t="shared" si="38"/>
      </c>
      <c r="CW9" s="120">
        <f>IF(CO9="","",CV9/SUM(DI9:EZ9))</f>
      </c>
      <c r="CX9" s="44"/>
      <c r="CY9" s="44"/>
      <c r="CZ9" s="44"/>
      <c r="DA9" s="44"/>
      <c r="DB9" s="121">
        <f t="shared" si="39"/>
      </c>
      <c r="DC9" s="119">
        <f t="shared" si="40"/>
        <v>0</v>
      </c>
      <c r="DD9" s="124">
        <f>IF(DB9="","",DB9/SUM(FA9:FD9))</f>
      </c>
      <c r="DE9" s="123">
        <f t="shared" si="41"/>
      </c>
      <c r="DF9" s="120">
        <f>IF(CX9="","",DE9/SUM(DI9:FD9))</f>
      </c>
      <c r="DG9" s="82" t="str">
        <f t="shared" si="42"/>
        <v>A</v>
      </c>
      <c r="DH9" s="75">
        <f>IF(E9&gt;0,(J9+Q9+Z9+AI9+AR9+BA9+BJ9+BS9+CB9+CK9+CT9+DC9)/SUM(DI9:FD9),0)</f>
        <v>132</v>
      </c>
      <c r="DI9" s="125">
        <f t="shared" si="43"/>
        <v>1</v>
      </c>
      <c r="DJ9" s="125">
        <f t="shared" si="44"/>
        <v>0</v>
      </c>
      <c r="DK9" s="125">
        <f t="shared" si="45"/>
        <v>0</v>
      </c>
      <c r="DL9" s="125">
        <f t="shared" si="46"/>
        <v>0</v>
      </c>
      <c r="DM9" s="75">
        <f t="shared" si="47"/>
        <v>0</v>
      </c>
      <c r="DN9" s="75">
        <f t="shared" si="48"/>
        <v>0</v>
      </c>
      <c r="DO9" s="75">
        <f t="shared" si="49"/>
        <v>0</v>
      </c>
      <c r="DP9" s="75">
        <f t="shared" si="50"/>
        <v>0</v>
      </c>
      <c r="DQ9" s="125">
        <f t="shared" si="51"/>
        <v>0</v>
      </c>
      <c r="DR9" s="125">
        <f t="shared" si="52"/>
        <v>0</v>
      </c>
      <c r="DS9" s="125">
        <f t="shared" si="53"/>
        <v>0</v>
      </c>
      <c r="DT9" s="125">
        <f t="shared" si="54"/>
        <v>0</v>
      </c>
      <c r="DU9" s="75">
        <f t="shared" si="55"/>
        <v>0</v>
      </c>
      <c r="DV9" s="75">
        <f t="shared" si="56"/>
        <v>0</v>
      </c>
      <c r="DW9" s="75">
        <f t="shared" si="57"/>
        <v>0</v>
      </c>
      <c r="DX9" s="75">
        <f t="shared" si="58"/>
        <v>0</v>
      </c>
      <c r="DY9" s="125">
        <f t="shared" si="59"/>
        <v>0</v>
      </c>
      <c r="DZ9" s="125">
        <f t="shared" si="60"/>
        <v>0</v>
      </c>
      <c r="EA9" s="125">
        <f t="shared" si="61"/>
        <v>0</v>
      </c>
      <c r="EB9" s="125">
        <f t="shared" si="62"/>
        <v>0</v>
      </c>
      <c r="EC9" s="75">
        <f t="shared" si="63"/>
        <v>0</v>
      </c>
      <c r="ED9" s="75">
        <f t="shared" si="64"/>
        <v>0</v>
      </c>
      <c r="EE9" s="75">
        <f t="shared" si="65"/>
        <v>0</v>
      </c>
      <c r="EF9" s="75">
        <f t="shared" si="66"/>
        <v>0</v>
      </c>
      <c r="EG9" s="125">
        <f t="shared" si="67"/>
        <v>0</v>
      </c>
      <c r="EH9" s="125">
        <f t="shared" si="68"/>
        <v>0</v>
      </c>
      <c r="EI9" s="125">
        <f t="shared" si="69"/>
        <v>0</v>
      </c>
      <c r="EJ9" s="125">
        <f t="shared" si="70"/>
        <v>0</v>
      </c>
      <c r="EK9" s="75">
        <f t="shared" si="71"/>
        <v>0</v>
      </c>
      <c r="EL9" s="75">
        <f t="shared" si="72"/>
        <v>0</v>
      </c>
      <c r="EM9" s="75">
        <f t="shared" si="73"/>
        <v>0</v>
      </c>
      <c r="EN9" s="75">
        <f t="shared" si="74"/>
        <v>0</v>
      </c>
      <c r="EO9" s="125">
        <f t="shared" si="75"/>
        <v>0</v>
      </c>
      <c r="EP9" s="125">
        <f t="shared" si="76"/>
        <v>0</v>
      </c>
      <c r="EQ9" s="125">
        <f t="shared" si="77"/>
        <v>0</v>
      </c>
      <c r="ER9" s="125">
        <f t="shared" si="78"/>
        <v>0</v>
      </c>
      <c r="ES9" s="75">
        <f t="shared" si="79"/>
        <v>0</v>
      </c>
      <c r="ET9" s="75">
        <f t="shared" si="80"/>
        <v>0</v>
      </c>
      <c r="EU9" s="75">
        <f t="shared" si="81"/>
        <v>0</v>
      </c>
      <c r="EV9" s="75">
        <f t="shared" si="82"/>
        <v>0</v>
      </c>
      <c r="EW9" s="125">
        <f t="shared" si="83"/>
        <v>0</v>
      </c>
      <c r="EX9" s="125">
        <f t="shared" si="84"/>
        <v>0</v>
      </c>
      <c r="EY9" s="125">
        <f t="shared" si="85"/>
        <v>0</v>
      </c>
      <c r="EZ9" s="125">
        <f t="shared" si="86"/>
        <v>0</v>
      </c>
      <c r="FA9" s="75">
        <f t="shared" si="87"/>
        <v>0</v>
      </c>
      <c r="FB9" s="75">
        <f t="shared" si="88"/>
        <v>0</v>
      </c>
      <c r="FC9" s="75">
        <f t="shared" si="89"/>
        <v>0</v>
      </c>
      <c r="FD9" s="75">
        <f t="shared" si="90"/>
        <v>0</v>
      </c>
    </row>
    <row r="10" spans="1:160" ht="11.25">
      <c r="A10" s="126" t="s">
        <v>33</v>
      </c>
      <c r="B10" s="182">
        <v>56</v>
      </c>
      <c r="C10" s="44" t="s">
        <v>88</v>
      </c>
      <c r="D10" s="116">
        <f>IF(E10="","",SUM(DI10:FD10))</f>
        <v>10</v>
      </c>
      <c r="E10" s="117">
        <v>124</v>
      </c>
      <c r="F10" s="117">
        <v>132</v>
      </c>
      <c r="G10" s="117">
        <v>139</v>
      </c>
      <c r="H10" s="117">
        <v>132</v>
      </c>
      <c r="I10" s="118">
        <f t="shared" si="0"/>
        <v>527</v>
      </c>
      <c r="J10" s="119">
        <f t="shared" si="1"/>
        <v>527</v>
      </c>
      <c r="K10" s="120">
        <f t="shared" si="2"/>
        <v>131.75</v>
      </c>
      <c r="L10" s="44">
        <v>130</v>
      </c>
      <c r="M10" s="44">
        <v>134</v>
      </c>
      <c r="N10" s="44">
        <v>119</v>
      </c>
      <c r="O10" s="44">
        <v>134</v>
      </c>
      <c r="P10" s="121">
        <f t="shared" si="3"/>
        <v>517</v>
      </c>
      <c r="Q10" s="119">
        <f t="shared" si="4"/>
        <v>517</v>
      </c>
      <c r="R10" s="122">
        <f t="shared" si="5"/>
        <v>129.25</v>
      </c>
      <c r="S10" s="123">
        <f t="shared" si="6"/>
        <v>1044</v>
      </c>
      <c r="T10" s="120">
        <f t="shared" si="7"/>
        <v>130.5</v>
      </c>
      <c r="U10" s="44">
        <v>125</v>
      </c>
      <c r="V10" s="44">
        <v>135</v>
      </c>
      <c r="W10" s="44"/>
      <c r="X10" s="44"/>
      <c r="Y10" s="121">
        <f t="shared" si="8"/>
        <v>260</v>
      </c>
      <c r="Z10" s="119">
        <f t="shared" si="9"/>
        <v>260</v>
      </c>
      <c r="AA10" s="124">
        <f t="shared" si="10"/>
        <v>130</v>
      </c>
      <c r="AB10" s="123">
        <f t="shared" si="11"/>
        <v>1304</v>
      </c>
      <c r="AC10" s="120">
        <f t="shared" si="12"/>
        <v>130.4</v>
      </c>
      <c r="AD10" s="44"/>
      <c r="AE10" s="44"/>
      <c r="AF10" s="44"/>
      <c r="AG10" s="44"/>
      <c r="AH10" s="121">
        <f t="shared" si="13"/>
      </c>
      <c r="AI10" s="119">
        <f t="shared" si="14"/>
        <v>0</v>
      </c>
      <c r="AJ10" s="124">
        <f t="shared" si="15"/>
      </c>
      <c r="AK10" s="123">
        <f t="shared" si="16"/>
      </c>
      <c r="AL10" s="120">
        <f t="shared" si="17"/>
      </c>
      <c r="AM10" s="44"/>
      <c r="AN10" s="44"/>
      <c r="AO10" s="44"/>
      <c r="AP10" s="44"/>
      <c r="AQ10" s="121">
        <f t="shared" si="18"/>
      </c>
      <c r="AR10" s="119">
        <f t="shared" si="19"/>
        <v>0</v>
      </c>
      <c r="AS10" s="124">
        <f>IF(AQ10="","",AQ10/SUM(DY10:EB10))</f>
      </c>
      <c r="AT10" s="123">
        <f t="shared" si="20"/>
      </c>
      <c r="AU10" s="120">
        <f>IF(AM10="","",AT10/SUM(DI10:EB10))</f>
      </c>
      <c r="AV10" s="44"/>
      <c r="AW10" s="44"/>
      <c r="AX10" s="44"/>
      <c r="AY10" s="44"/>
      <c r="AZ10" s="121">
        <f t="shared" si="21"/>
      </c>
      <c r="BA10" s="119">
        <f t="shared" si="22"/>
        <v>0</v>
      </c>
      <c r="BB10" s="124">
        <f>IF(AZ10="","",AZ10/SUM(EC10:EF10))</f>
      </c>
      <c r="BC10" s="123">
        <f t="shared" si="23"/>
      </c>
      <c r="BD10" s="120">
        <f>IF(AV10="","",BC10/SUM(DI10:EF10))</f>
      </c>
      <c r="BE10" s="44"/>
      <c r="BF10" s="44"/>
      <c r="BG10" s="44"/>
      <c r="BH10" s="44"/>
      <c r="BI10" s="121">
        <f t="shared" si="24"/>
      </c>
      <c r="BJ10" s="119">
        <f t="shared" si="25"/>
        <v>0</v>
      </c>
      <c r="BK10" s="124">
        <f>IF(BI10="","",BI10/SUM(EG10:EJ10))</f>
      </c>
      <c r="BL10" s="123">
        <f t="shared" si="26"/>
      </c>
      <c r="BM10" s="120">
        <f>IF(BE10="","",BL10/SUM(DI10:EJ10))</f>
      </c>
      <c r="BN10" s="44"/>
      <c r="BO10" s="44"/>
      <c r="BP10" s="44"/>
      <c r="BQ10" s="44"/>
      <c r="BR10" s="121">
        <f t="shared" si="27"/>
      </c>
      <c r="BS10" s="119">
        <f t="shared" si="28"/>
        <v>0</v>
      </c>
      <c r="BT10" s="124">
        <f>IF(BR10="","",BR10/SUM(EK10:EN10))</f>
      </c>
      <c r="BU10" s="123">
        <f t="shared" si="29"/>
      </c>
      <c r="BV10" s="120">
        <f>IF(BN10="","",BU10/SUM(DI10:EN10))</f>
      </c>
      <c r="BW10" s="44"/>
      <c r="BX10" s="44"/>
      <c r="BY10" s="44"/>
      <c r="BZ10" s="44"/>
      <c r="CA10" s="121">
        <f t="shared" si="30"/>
      </c>
      <c r="CB10" s="119">
        <f t="shared" si="31"/>
        <v>0</v>
      </c>
      <c r="CC10" s="124">
        <f>IF(CA10="","",CA10/SUM(EO10:ER10))</f>
      </c>
      <c r="CD10" s="123">
        <f t="shared" si="32"/>
      </c>
      <c r="CE10" s="120">
        <f>IF(BW10="","",CD10/SUM(DI10:ER10))</f>
      </c>
      <c r="CF10" s="44"/>
      <c r="CG10" s="44"/>
      <c r="CH10" s="44"/>
      <c r="CI10" s="44"/>
      <c r="CJ10" s="121">
        <f t="shared" si="33"/>
      </c>
      <c r="CK10" s="119">
        <f t="shared" si="34"/>
        <v>0</v>
      </c>
      <c r="CL10" s="124">
        <f>IF(CJ10="","",CJ10/SUM(ES10:EV10))</f>
      </c>
      <c r="CM10" s="123">
        <f t="shared" si="35"/>
      </c>
      <c r="CN10" s="120">
        <f>IF(CF10="","",CM10/SUM(DI10:EV10))</f>
      </c>
      <c r="CO10" s="44"/>
      <c r="CP10" s="44"/>
      <c r="CQ10" s="44"/>
      <c r="CR10" s="44"/>
      <c r="CS10" s="121">
        <f t="shared" si="36"/>
      </c>
      <c r="CT10" s="119">
        <f t="shared" si="37"/>
        <v>0</v>
      </c>
      <c r="CU10" s="124">
        <f>IF(CS10="","",CS10/SUM(EW10:EZ10))</f>
      </c>
      <c r="CV10" s="123">
        <f t="shared" si="38"/>
      </c>
      <c r="CW10" s="120">
        <f>IF(CO10="","",CV10/SUM(DI10:EZ10))</f>
      </c>
      <c r="CX10" s="44"/>
      <c r="CY10" s="44"/>
      <c r="CZ10" s="44"/>
      <c r="DA10" s="44"/>
      <c r="DB10" s="121">
        <f t="shared" si="39"/>
      </c>
      <c r="DC10" s="119">
        <f t="shared" si="40"/>
        <v>0</v>
      </c>
      <c r="DD10" s="124">
        <f>IF(DB10="","",DB10/SUM(FA10:FD10))</f>
      </c>
      <c r="DE10" s="123">
        <f t="shared" si="41"/>
      </c>
      <c r="DF10" s="120">
        <f>IF(CX10="","",DE10/SUM(DI10:FD10))</f>
      </c>
      <c r="DG10" s="82" t="str">
        <f t="shared" si="42"/>
        <v>A</v>
      </c>
      <c r="DH10" s="75">
        <f>IF(E10&gt;0,(J10+Q10+Z10+AI10+AR10+BA10+BJ10+BS10+CB10+CK10+CT10+DC10)/SUM(DI10:FD10),0)</f>
        <v>130.4</v>
      </c>
      <c r="DI10" s="125">
        <f t="shared" si="43"/>
        <v>1</v>
      </c>
      <c r="DJ10" s="125">
        <f t="shared" si="44"/>
        <v>1</v>
      </c>
      <c r="DK10" s="125">
        <f t="shared" si="45"/>
        <v>1</v>
      </c>
      <c r="DL10" s="125">
        <f t="shared" si="46"/>
        <v>1</v>
      </c>
      <c r="DM10" s="75">
        <f t="shared" si="47"/>
        <v>1</v>
      </c>
      <c r="DN10" s="75">
        <f t="shared" si="48"/>
        <v>1</v>
      </c>
      <c r="DO10" s="75">
        <f t="shared" si="49"/>
        <v>1</v>
      </c>
      <c r="DP10" s="75">
        <f t="shared" si="50"/>
        <v>1</v>
      </c>
      <c r="DQ10" s="125">
        <f t="shared" si="51"/>
        <v>1</v>
      </c>
      <c r="DR10" s="125">
        <f t="shared" si="52"/>
        <v>1</v>
      </c>
      <c r="DS10" s="125">
        <f t="shared" si="53"/>
        <v>0</v>
      </c>
      <c r="DT10" s="125">
        <f t="shared" si="54"/>
        <v>0</v>
      </c>
      <c r="DU10" s="75">
        <f t="shared" si="55"/>
        <v>0</v>
      </c>
      <c r="DV10" s="75">
        <f t="shared" si="56"/>
        <v>0</v>
      </c>
      <c r="DW10" s="75">
        <f t="shared" si="57"/>
        <v>0</v>
      </c>
      <c r="DX10" s="75">
        <f t="shared" si="58"/>
        <v>0</v>
      </c>
      <c r="DY10" s="125">
        <f t="shared" si="59"/>
        <v>0</v>
      </c>
      <c r="DZ10" s="125">
        <f t="shared" si="60"/>
        <v>0</v>
      </c>
      <c r="EA10" s="125">
        <f t="shared" si="61"/>
        <v>0</v>
      </c>
      <c r="EB10" s="125">
        <f t="shared" si="62"/>
        <v>0</v>
      </c>
      <c r="EC10" s="75">
        <f t="shared" si="63"/>
        <v>0</v>
      </c>
      <c r="ED10" s="75">
        <f t="shared" si="64"/>
        <v>0</v>
      </c>
      <c r="EE10" s="75">
        <f t="shared" si="65"/>
        <v>0</v>
      </c>
      <c r="EF10" s="75">
        <f t="shared" si="66"/>
        <v>0</v>
      </c>
      <c r="EG10" s="125">
        <f t="shared" si="67"/>
        <v>0</v>
      </c>
      <c r="EH10" s="125">
        <f t="shared" si="68"/>
        <v>0</v>
      </c>
      <c r="EI10" s="125">
        <f t="shared" si="69"/>
        <v>0</v>
      </c>
      <c r="EJ10" s="125">
        <f t="shared" si="70"/>
        <v>0</v>
      </c>
      <c r="EK10" s="75">
        <f t="shared" si="71"/>
        <v>0</v>
      </c>
      <c r="EL10" s="75">
        <f t="shared" si="72"/>
        <v>0</v>
      </c>
      <c r="EM10" s="75">
        <f t="shared" si="73"/>
        <v>0</v>
      </c>
      <c r="EN10" s="75">
        <f t="shared" si="74"/>
        <v>0</v>
      </c>
      <c r="EO10" s="125">
        <f t="shared" si="75"/>
        <v>0</v>
      </c>
      <c r="EP10" s="125">
        <f t="shared" si="76"/>
        <v>0</v>
      </c>
      <c r="EQ10" s="125">
        <f t="shared" si="77"/>
        <v>0</v>
      </c>
      <c r="ER10" s="125">
        <f t="shared" si="78"/>
        <v>0</v>
      </c>
      <c r="ES10" s="75">
        <f t="shared" si="79"/>
        <v>0</v>
      </c>
      <c r="ET10" s="75">
        <f t="shared" si="80"/>
        <v>0</v>
      </c>
      <c r="EU10" s="75">
        <f t="shared" si="81"/>
        <v>0</v>
      </c>
      <c r="EV10" s="75">
        <f t="shared" si="82"/>
        <v>0</v>
      </c>
      <c r="EW10" s="125">
        <f t="shared" si="83"/>
        <v>0</v>
      </c>
      <c r="EX10" s="125">
        <f t="shared" si="84"/>
        <v>0</v>
      </c>
      <c r="EY10" s="125">
        <f t="shared" si="85"/>
        <v>0</v>
      </c>
      <c r="EZ10" s="125">
        <f t="shared" si="86"/>
        <v>0</v>
      </c>
      <c r="FA10" s="75">
        <f t="shared" si="87"/>
        <v>0</v>
      </c>
      <c r="FB10" s="75">
        <f t="shared" si="88"/>
        <v>0</v>
      </c>
      <c r="FC10" s="75">
        <f t="shared" si="89"/>
        <v>0</v>
      </c>
      <c r="FD10" s="75">
        <f t="shared" si="90"/>
        <v>0</v>
      </c>
    </row>
    <row r="11" spans="1:160" ht="11.25">
      <c r="A11" s="126" t="s">
        <v>33</v>
      </c>
      <c r="B11" s="182">
        <v>57</v>
      </c>
      <c r="C11" s="44" t="s">
        <v>48</v>
      </c>
      <c r="D11" s="116">
        <f>IF(E11="","",SUM(DI11:FD11))</f>
        <v>23</v>
      </c>
      <c r="E11" s="117">
        <v>121</v>
      </c>
      <c r="F11" s="117">
        <v>114</v>
      </c>
      <c r="G11" s="117">
        <v>120</v>
      </c>
      <c r="H11" s="117">
        <v>123</v>
      </c>
      <c r="I11" s="118">
        <f t="shared" si="0"/>
        <v>478</v>
      </c>
      <c r="J11" s="119">
        <f t="shared" si="1"/>
        <v>478</v>
      </c>
      <c r="K11" s="120">
        <f t="shared" si="2"/>
        <v>119.5</v>
      </c>
      <c r="L11" s="44">
        <v>128</v>
      </c>
      <c r="M11" s="44">
        <v>127</v>
      </c>
      <c r="N11" s="44">
        <v>118</v>
      </c>
      <c r="O11" s="44">
        <v>122</v>
      </c>
      <c r="P11" s="121">
        <f t="shared" si="3"/>
        <v>495</v>
      </c>
      <c r="Q11" s="119">
        <f t="shared" si="4"/>
        <v>495</v>
      </c>
      <c r="R11" s="122">
        <f t="shared" si="5"/>
        <v>123.75</v>
      </c>
      <c r="S11" s="123">
        <f t="shared" si="6"/>
        <v>973</v>
      </c>
      <c r="T11" s="120">
        <f t="shared" si="7"/>
        <v>121.625</v>
      </c>
      <c r="U11" s="44">
        <v>118</v>
      </c>
      <c r="V11" s="44">
        <v>130</v>
      </c>
      <c r="W11" s="44">
        <v>119</v>
      </c>
      <c r="X11" s="44">
        <v>124</v>
      </c>
      <c r="Y11" s="121">
        <f t="shared" si="8"/>
        <v>491</v>
      </c>
      <c r="Z11" s="119">
        <f t="shared" si="9"/>
        <v>491</v>
      </c>
      <c r="AA11" s="124">
        <f t="shared" si="10"/>
        <v>122.75</v>
      </c>
      <c r="AB11" s="123">
        <f t="shared" si="11"/>
        <v>1464</v>
      </c>
      <c r="AC11" s="120">
        <f t="shared" si="12"/>
        <v>122</v>
      </c>
      <c r="AD11" s="44">
        <v>126</v>
      </c>
      <c r="AE11" s="44">
        <v>129</v>
      </c>
      <c r="AF11" s="44">
        <v>125</v>
      </c>
      <c r="AG11" s="44">
        <v>125</v>
      </c>
      <c r="AH11" s="121">
        <f t="shared" si="13"/>
        <v>505</v>
      </c>
      <c r="AI11" s="119">
        <f t="shared" si="14"/>
        <v>505</v>
      </c>
      <c r="AJ11" s="124">
        <f t="shared" si="15"/>
        <v>126.25</v>
      </c>
      <c r="AK11" s="123">
        <f t="shared" si="16"/>
        <v>1969</v>
      </c>
      <c r="AL11" s="120">
        <f t="shared" si="17"/>
        <v>123.0625</v>
      </c>
      <c r="AM11" s="44">
        <v>119</v>
      </c>
      <c r="AN11" s="44">
        <v>119</v>
      </c>
      <c r="AO11" s="44">
        <v>129</v>
      </c>
      <c r="AP11" s="44">
        <v>123</v>
      </c>
      <c r="AQ11" s="121">
        <f t="shared" si="18"/>
        <v>490</v>
      </c>
      <c r="AR11" s="119">
        <f t="shared" si="19"/>
        <v>490</v>
      </c>
      <c r="AS11" s="124">
        <f>IF(AQ11="","",AQ11/SUM(DY11:EB11))</f>
        <v>122.5</v>
      </c>
      <c r="AT11" s="123">
        <f t="shared" si="20"/>
        <v>2459</v>
      </c>
      <c r="AU11" s="120">
        <f>IF(AM11="","",AT11/SUM(DI11:EB11))</f>
        <v>122.95</v>
      </c>
      <c r="AV11" s="44">
        <v>122</v>
      </c>
      <c r="AW11" s="44">
        <v>128</v>
      </c>
      <c r="AX11" s="44">
        <v>120</v>
      </c>
      <c r="AY11" s="44"/>
      <c r="AZ11" s="121">
        <f t="shared" si="21"/>
        <v>370</v>
      </c>
      <c r="BA11" s="119">
        <f t="shared" si="22"/>
        <v>370</v>
      </c>
      <c r="BB11" s="124">
        <f>IF(AZ11="","",AZ11/SUM(EC11:EF11))</f>
        <v>123.33333333333333</v>
      </c>
      <c r="BC11" s="123">
        <f t="shared" si="23"/>
        <v>2829</v>
      </c>
      <c r="BD11" s="120">
        <f>IF(AV11="","",BC11/SUM(DI11:EF11))</f>
        <v>123</v>
      </c>
      <c r="BE11" s="44"/>
      <c r="BF11" s="44"/>
      <c r="BG11" s="44"/>
      <c r="BH11" s="44"/>
      <c r="BI11" s="121">
        <f t="shared" si="24"/>
      </c>
      <c r="BJ11" s="119">
        <f t="shared" si="25"/>
        <v>0</v>
      </c>
      <c r="BK11" s="124">
        <f>IF(BI11="","",BI11/SUM(EG11:EJ11))</f>
      </c>
      <c r="BL11" s="123">
        <f t="shared" si="26"/>
      </c>
      <c r="BM11" s="120">
        <f>IF(BE11="","",BL11/SUM(DI11:EJ11))</f>
      </c>
      <c r="BN11" s="44"/>
      <c r="BO11" s="44"/>
      <c r="BP11" s="44"/>
      <c r="BQ11" s="44"/>
      <c r="BR11" s="121">
        <f t="shared" si="27"/>
      </c>
      <c r="BS11" s="119">
        <f t="shared" si="28"/>
        <v>0</v>
      </c>
      <c r="BT11" s="124">
        <f>IF(BR11="","",BR11/SUM(EK11:EN11))</f>
      </c>
      <c r="BU11" s="123">
        <f t="shared" si="29"/>
      </c>
      <c r="BV11" s="120">
        <f>IF(BN11="","",BU11/SUM(DI11:EN11))</f>
      </c>
      <c r="BW11" s="44"/>
      <c r="BX11" s="44"/>
      <c r="BY11" s="44"/>
      <c r="BZ11" s="44"/>
      <c r="CA11" s="121">
        <f t="shared" si="30"/>
      </c>
      <c r="CB11" s="119">
        <f t="shared" si="31"/>
        <v>0</v>
      </c>
      <c r="CC11" s="124">
        <f>IF(CA11="","",CA11/SUM(EO11:ER11))</f>
      </c>
      <c r="CD11" s="123">
        <f t="shared" si="32"/>
      </c>
      <c r="CE11" s="120">
        <f>IF(BW11="","",CD11/SUM(DI11:ER11))</f>
      </c>
      <c r="CF11" s="44"/>
      <c r="CG11" s="44"/>
      <c r="CH11" s="44"/>
      <c r="CI11" s="44"/>
      <c r="CJ11" s="121">
        <f t="shared" si="33"/>
      </c>
      <c r="CK11" s="119">
        <f t="shared" si="34"/>
        <v>0</v>
      </c>
      <c r="CL11" s="124">
        <f>IF(CJ11="","",CJ11/SUM(ES11:EV11))</f>
      </c>
      <c r="CM11" s="123">
        <f t="shared" si="35"/>
      </c>
      <c r="CN11" s="120">
        <f>IF(CF11="","",CM11/SUM(DI11:EV11))</f>
      </c>
      <c r="CO11" s="44"/>
      <c r="CP11" s="44"/>
      <c r="CQ11" s="44"/>
      <c r="CR11" s="44"/>
      <c r="CS11" s="121">
        <f t="shared" si="36"/>
      </c>
      <c r="CT11" s="119">
        <f t="shared" si="37"/>
        <v>0</v>
      </c>
      <c r="CU11" s="124">
        <f>IF(CS11="","",CS11/SUM(EW11:EZ11))</f>
      </c>
      <c r="CV11" s="123">
        <f t="shared" si="38"/>
      </c>
      <c r="CW11" s="120">
        <f>IF(CO11="","",CV11/SUM(DI11:EZ11))</f>
      </c>
      <c r="CX11" s="44"/>
      <c r="CY11" s="44"/>
      <c r="CZ11" s="44"/>
      <c r="DA11" s="44"/>
      <c r="DB11" s="121">
        <f t="shared" si="39"/>
      </c>
      <c r="DC11" s="119">
        <f t="shared" si="40"/>
        <v>0</v>
      </c>
      <c r="DD11" s="124">
        <f>IF(DB11="","",DB11/SUM(FA11:FD11))</f>
      </c>
      <c r="DE11" s="123">
        <f t="shared" si="41"/>
      </c>
      <c r="DF11" s="120">
        <f>IF(CX11="","",DE11/SUM(DI11:FD11))</f>
      </c>
      <c r="DG11" s="82" t="str">
        <f t="shared" si="42"/>
        <v>A</v>
      </c>
      <c r="DH11" s="75">
        <f>IF(E11&gt;0,(J11+Q11+Z11+AI11+AR11+BA11+BJ11+BS11+CB11+CK11+CT11+DC11)/SUM(DI11:FD11),0)</f>
        <v>123</v>
      </c>
      <c r="DI11" s="125">
        <f t="shared" si="43"/>
        <v>1</v>
      </c>
      <c r="DJ11" s="125">
        <f t="shared" si="44"/>
        <v>1</v>
      </c>
      <c r="DK11" s="125">
        <f t="shared" si="45"/>
        <v>1</v>
      </c>
      <c r="DL11" s="125">
        <f t="shared" si="46"/>
        <v>1</v>
      </c>
      <c r="DM11" s="75">
        <f t="shared" si="47"/>
        <v>1</v>
      </c>
      <c r="DN11" s="75">
        <f t="shared" si="48"/>
        <v>1</v>
      </c>
      <c r="DO11" s="75">
        <f t="shared" si="49"/>
        <v>1</v>
      </c>
      <c r="DP11" s="75">
        <f t="shared" si="50"/>
        <v>1</v>
      </c>
      <c r="DQ11" s="125">
        <f t="shared" si="51"/>
        <v>1</v>
      </c>
      <c r="DR11" s="125">
        <f t="shared" si="52"/>
        <v>1</v>
      </c>
      <c r="DS11" s="125">
        <f t="shared" si="53"/>
        <v>1</v>
      </c>
      <c r="DT11" s="125">
        <f t="shared" si="54"/>
        <v>1</v>
      </c>
      <c r="DU11" s="75">
        <f t="shared" si="55"/>
        <v>1</v>
      </c>
      <c r="DV11" s="75">
        <f t="shared" si="56"/>
        <v>1</v>
      </c>
      <c r="DW11" s="75">
        <f t="shared" si="57"/>
        <v>1</v>
      </c>
      <c r="DX11" s="75">
        <f t="shared" si="58"/>
        <v>1</v>
      </c>
      <c r="DY11" s="125">
        <f t="shared" si="59"/>
        <v>1</v>
      </c>
      <c r="DZ11" s="125">
        <f t="shared" si="60"/>
        <v>1</v>
      </c>
      <c r="EA11" s="125">
        <f t="shared" si="61"/>
        <v>1</v>
      </c>
      <c r="EB11" s="125">
        <f t="shared" si="62"/>
        <v>1</v>
      </c>
      <c r="EC11" s="75">
        <f t="shared" si="63"/>
        <v>1</v>
      </c>
      <c r="ED11" s="75">
        <f t="shared" si="64"/>
        <v>1</v>
      </c>
      <c r="EE11" s="75">
        <f t="shared" si="65"/>
        <v>1</v>
      </c>
      <c r="EF11" s="75">
        <f t="shared" si="66"/>
        <v>0</v>
      </c>
      <c r="EG11" s="125">
        <f t="shared" si="67"/>
        <v>0</v>
      </c>
      <c r="EH11" s="125">
        <f t="shared" si="68"/>
        <v>0</v>
      </c>
      <c r="EI11" s="125">
        <f t="shared" si="69"/>
        <v>0</v>
      </c>
      <c r="EJ11" s="125">
        <f t="shared" si="70"/>
        <v>0</v>
      </c>
      <c r="EK11" s="75">
        <f t="shared" si="71"/>
        <v>0</v>
      </c>
      <c r="EL11" s="75">
        <f t="shared" si="72"/>
        <v>0</v>
      </c>
      <c r="EM11" s="75">
        <f t="shared" si="73"/>
        <v>0</v>
      </c>
      <c r="EN11" s="75">
        <f t="shared" si="74"/>
        <v>0</v>
      </c>
      <c r="EO11" s="125">
        <f t="shared" si="75"/>
        <v>0</v>
      </c>
      <c r="EP11" s="125">
        <f t="shared" si="76"/>
        <v>0</v>
      </c>
      <c r="EQ11" s="125">
        <f t="shared" si="77"/>
        <v>0</v>
      </c>
      <c r="ER11" s="125">
        <f t="shared" si="78"/>
        <v>0</v>
      </c>
      <c r="ES11" s="75">
        <f t="shared" si="79"/>
        <v>0</v>
      </c>
      <c r="ET11" s="75">
        <f t="shared" si="80"/>
        <v>0</v>
      </c>
      <c r="EU11" s="75">
        <f t="shared" si="81"/>
        <v>0</v>
      </c>
      <c r="EV11" s="75">
        <f t="shared" si="82"/>
        <v>0</v>
      </c>
      <c r="EW11" s="125">
        <f t="shared" si="83"/>
        <v>0</v>
      </c>
      <c r="EX11" s="125">
        <f t="shared" si="84"/>
        <v>0</v>
      </c>
      <c r="EY11" s="125">
        <f t="shared" si="85"/>
        <v>0</v>
      </c>
      <c r="EZ11" s="125">
        <f t="shared" si="86"/>
        <v>0</v>
      </c>
      <c r="FA11" s="75">
        <f t="shared" si="87"/>
        <v>0</v>
      </c>
      <c r="FB11" s="75">
        <f t="shared" si="88"/>
        <v>0</v>
      </c>
      <c r="FC11" s="75">
        <f t="shared" si="89"/>
        <v>0</v>
      </c>
      <c r="FD11" s="75">
        <f t="shared" si="90"/>
        <v>0</v>
      </c>
    </row>
    <row r="12" spans="1:160" ht="11.25">
      <c r="A12" s="126" t="s">
        <v>33</v>
      </c>
      <c r="B12" s="182">
        <v>58</v>
      </c>
      <c r="C12" s="44" t="s">
        <v>49</v>
      </c>
      <c r="D12" s="116">
        <f>IF(E12="","",SUM(DI12:FD12))</f>
        <v>32</v>
      </c>
      <c r="E12" s="117">
        <v>124</v>
      </c>
      <c r="F12" s="117">
        <v>135</v>
      </c>
      <c r="G12" s="117">
        <v>127</v>
      </c>
      <c r="H12" s="117">
        <v>138</v>
      </c>
      <c r="I12" s="118">
        <f t="shared" si="0"/>
        <v>524</v>
      </c>
      <c r="J12" s="119">
        <f t="shared" si="1"/>
        <v>524</v>
      </c>
      <c r="K12" s="120">
        <f t="shared" si="2"/>
        <v>131</v>
      </c>
      <c r="L12" s="44">
        <v>130</v>
      </c>
      <c r="M12" s="44">
        <v>132</v>
      </c>
      <c r="N12" s="44">
        <v>135</v>
      </c>
      <c r="O12" s="44">
        <v>135</v>
      </c>
      <c r="P12" s="121">
        <f t="shared" si="3"/>
        <v>532</v>
      </c>
      <c r="Q12" s="119">
        <f t="shared" si="4"/>
        <v>532</v>
      </c>
      <c r="R12" s="122">
        <f t="shared" si="5"/>
        <v>133</v>
      </c>
      <c r="S12" s="123">
        <f t="shared" si="6"/>
        <v>1056</v>
      </c>
      <c r="T12" s="120">
        <f t="shared" si="7"/>
        <v>132</v>
      </c>
      <c r="U12" s="44">
        <v>134</v>
      </c>
      <c r="V12" s="44">
        <v>123</v>
      </c>
      <c r="W12" s="44">
        <v>136</v>
      </c>
      <c r="X12" s="44">
        <v>126</v>
      </c>
      <c r="Y12" s="121">
        <f t="shared" si="8"/>
        <v>519</v>
      </c>
      <c r="Z12" s="119">
        <f t="shared" si="9"/>
        <v>519</v>
      </c>
      <c r="AA12" s="124">
        <f t="shared" si="10"/>
        <v>129.75</v>
      </c>
      <c r="AB12" s="123">
        <f t="shared" si="11"/>
        <v>1575</v>
      </c>
      <c r="AC12" s="120">
        <f t="shared" si="12"/>
        <v>131.25</v>
      </c>
      <c r="AD12" s="44">
        <v>134</v>
      </c>
      <c r="AE12" s="44">
        <v>125</v>
      </c>
      <c r="AF12" s="44">
        <v>124</v>
      </c>
      <c r="AG12" s="44">
        <v>130</v>
      </c>
      <c r="AH12" s="121">
        <f t="shared" si="13"/>
        <v>513</v>
      </c>
      <c r="AI12" s="119">
        <f t="shared" si="14"/>
        <v>513</v>
      </c>
      <c r="AJ12" s="124">
        <f t="shared" si="15"/>
        <v>128.25</v>
      </c>
      <c r="AK12" s="123">
        <f t="shared" si="16"/>
        <v>2088</v>
      </c>
      <c r="AL12" s="120">
        <f t="shared" si="17"/>
        <v>130.5</v>
      </c>
      <c r="AM12" s="44">
        <v>129</v>
      </c>
      <c r="AN12" s="44">
        <v>127</v>
      </c>
      <c r="AO12" s="44">
        <v>130</v>
      </c>
      <c r="AP12" s="44">
        <v>120</v>
      </c>
      <c r="AQ12" s="121">
        <f t="shared" si="18"/>
        <v>506</v>
      </c>
      <c r="AR12" s="119">
        <f t="shared" si="19"/>
        <v>506</v>
      </c>
      <c r="AS12" s="124">
        <f>IF(AQ12="","",AQ12/SUM(DY12:EB12))</f>
        <v>126.5</v>
      </c>
      <c r="AT12" s="123">
        <f t="shared" si="20"/>
        <v>2594</v>
      </c>
      <c r="AU12" s="120">
        <f>IF(AM12="","",AT12/SUM(DI12:EB12))</f>
        <v>129.7</v>
      </c>
      <c r="AV12" s="44">
        <v>135</v>
      </c>
      <c r="AW12" s="44">
        <v>132</v>
      </c>
      <c r="AX12" s="44">
        <v>131</v>
      </c>
      <c r="AY12" s="44">
        <v>133</v>
      </c>
      <c r="AZ12" s="121">
        <f t="shared" si="21"/>
        <v>531</v>
      </c>
      <c r="BA12" s="119">
        <f t="shared" si="22"/>
        <v>531</v>
      </c>
      <c r="BB12" s="124">
        <f>IF(AZ12="","",AZ12/SUM(EC12:EF12))</f>
        <v>132.75</v>
      </c>
      <c r="BC12" s="123">
        <f t="shared" si="23"/>
        <v>3125</v>
      </c>
      <c r="BD12" s="120">
        <f>IF(AV12="","",BC12/SUM(DI12:EF12))</f>
        <v>130.20833333333334</v>
      </c>
      <c r="BE12" s="44">
        <v>129</v>
      </c>
      <c r="BF12" s="44">
        <v>127</v>
      </c>
      <c r="BG12" s="44">
        <v>134</v>
      </c>
      <c r="BH12" s="44">
        <v>128</v>
      </c>
      <c r="BI12" s="121">
        <f t="shared" si="24"/>
        <v>518</v>
      </c>
      <c r="BJ12" s="119">
        <f t="shared" si="25"/>
        <v>518</v>
      </c>
      <c r="BK12" s="124">
        <f>IF(BI12="","",BI12/SUM(EG12:EJ12))</f>
        <v>129.5</v>
      </c>
      <c r="BL12" s="123">
        <f t="shared" si="26"/>
        <v>3643</v>
      </c>
      <c r="BM12" s="120">
        <f>IF(BE12="","",BL12/SUM(DI12:EJ12))</f>
        <v>130.10714285714286</v>
      </c>
      <c r="BN12" s="44">
        <v>114</v>
      </c>
      <c r="BO12" s="44">
        <v>132</v>
      </c>
      <c r="BP12" s="44">
        <v>131</v>
      </c>
      <c r="BQ12" s="44">
        <v>127</v>
      </c>
      <c r="BR12" s="121">
        <f t="shared" si="27"/>
        <v>504</v>
      </c>
      <c r="BS12" s="119">
        <f t="shared" si="28"/>
        <v>504</v>
      </c>
      <c r="BT12" s="124">
        <f>IF(BR12="","",BR12/SUM(EK12:EN12))</f>
        <v>126</v>
      </c>
      <c r="BU12" s="123">
        <f t="shared" si="29"/>
        <v>4147</v>
      </c>
      <c r="BV12" s="120">
        <f>IF(BN12="","",BU12/SUM(DI12:EN12))</f>
        <v>129.59375</v>
      </c>
      <c r="BW12" s="44"/>
      <c r="BX12" s="44"/>
      <c r="BY12" s="44"/>
      <c r="BZ12" s="44"/>
      <c r="CA12" s="121">
        <f t="shared" si="30"/>
      </c>
      <c r="CB12" s="119">
        <f t="shared" si="31"/>
        <v>0</v>
      </c>
      <c r="CC12" s="124">
        <f>IF(CA12="","",CA12/SUM(EO12:ER12))</f>
      </c>
      <c r="CD12" s="123">
        <f t="shared" si="32"/>
      </c>
      <c r="CE12" s="120">
        <f>IF(BW12="","",CD12/SUM(DI12:ER12))</f>
      </c>
      <c r="CF12" s="44"/>
      <c r="CG12" s="44"/>
      <c r="CH12" s="44"/>
      <c r="CI12" s="44"/>
      <c r="CJ12" s="121">
        <f t="shared" si="33"/>
      </c>
      <c r="CK12" s="119">
        <f t="shared" si="34"/>
        <v>0</v>
      </c>
      <c r="CL12" s="124">
        <f>IF(CJ12="","",CJ12/SUM(ES12:EV12))</f>
      </c>
      <c r="CM12" s="123">
        <f t="shared" si="35"/>
      </c>
      <c r="CN12" s="120">
        <f>IF(CF12="","",CM12/SUM(DI12:EV12))</f>
      </c>
      <c r="CO12" s="44"/>
      <c r="CP12" s="44"/>
      <c r="CQ12" s="44"/>
      <c r="CR12" s="44"/>
      <c r="CS12" s="121">
        <f t="shared" si="36"/>
      </c>
      <c r="CT12" s="119">
        <f t="shared" si="37"/>
        <v>0</v>
      </c>
      <c r="CU12" s="124">
        <f>IF(CS12="","",CS12/SUM(EW12:EZ12))</f>
      </c>
      <c r="CV12" s="123">
        <f t="shared" si="38"/>
      </c>
      <c r="CW12" s="120">
        <f>IF(CO12="","",CV12/SUM(DI12:EZ12))</f>
      </c>
      <c r="CX12" s="44"/>
      <c r="CY12" s="44"/>
      <c r="CZ12" s="44"/>
      <c r="DA12" s="44"/>
      <c r="DB12" s="121">
        <f t="shared" si="39"/>
      </c>
      <c r="DC12" s="119">
        <f t="shared" si="40"/>
        <v>0</v>
      </c>
      <c r="DD12" s="124">
        <f>IF(DB12="","",DB12/SUM(FA12:FD12))</f>
      </c>
      <c r="DE12" s="123">
        <f t="shared" si="41"/>
      </c>
      <c r="DF12" s="120">
        <f>IF(CX12="","",DE12/SUM(DI12:FD12))</f>
      </c>
      <c r="DG12" s="82" t="str">
        <f t="shared" si="42"/>
        <v>A</v>
      </c>
      <c r="DH12" s="75">
        <f>IF(E12&gt;0,(J12+Q12+Z12+AI12+AR12+BA12+BJ12+BS12+CB12+CK12+CT12+DC12)/SUM(DI12:FD12),0)</f>
        <v>129.59375</v>
      </c>
      <c r="DI12" s="125">
        <f t="shared" si="43"/>
        <v>1</v>
      </c>
      <c r="DJ12" s="125">
        <f t="shared" si="44"/>
        <v>1</v>
      </c>
      <c r="DK12" s="125">
        <f t="shared" si="45"/>
        <v>1</v>
      </c>
      <c r="DL12" s="125">
        <f t="shared" si="46"/>
        <v>1</v>
      </c>
      <c r="DM12" s="75">
        <f t="shared" si="47"/>
        <v>1</v>
      </c>
      <c r="DN12" s="75">
        <f t="shared" si="48"/>
        <v>1</v>
      </c>
      <c r="DO12" s="75">
        <f t="shared" si="49"/>
        <v>1</v>
      </c>
      <c r="DP12" s="75">
        <f t="shared" si="50"/>
        <v>1</v>
      </c>
      <c r="DQ12" s="125">
        <f t="shared" si="51"/>
        <v>1</v>
      </c>
      <c r="DR12" s="125">
        <f t="shared" si="52"/>
        <v>1</v>
      </c>
      <c r="DS12" s="125">
        <f t="shared" si="53"/>
        <v>1</v>
      </c>
      <c r="DT12" s="125">
        <f t="shared" si="54"/>
        <v>1</v>
      </c>
      <c r="DU12" s="75">
        <f t="shared" si="55"/>
        <v>1</v>
      </c>
      <c r="DV12" s="75">
        <f t="shared" si="56"/>
        <v>1</v>
      </c>
      <c r="DW12" s="75">
        <f t="shared" si="57"/>
        <v>1</v>
      </c>
      <c r="DX12" s="75">
        <f t="shared" si="58"/>
        <v>1</v>
      </c>
      <c r="DY12" s="125">
        <f t="shared" si="59"/>
        <v>1</v>
      </c>
      <c r="DZ12" s="125">
        <f t="shared" si="60"/>
        <v>1</v>
      </c>
      <c r="EA12" s="125">
        <f t="shared" si="61"/>
        <v>1</v>
      </c>
      <c r="EB12" s="125">
        <f t="shared" si="62"/>
        <v>1</v>
      </c>
      <c r="EC12" s="75">
        <f t="shared" si="63"/>
        <v>1</v>
      </c>
      <c r="ED12" s="75">
        <f t="shared" si="64"/>
        <v>1</v>
      </c>
      <c r="EE12" s="75">
        <f t="shared" si="65"/>
        <v>1</v>
      </c>
      <c r="EF12" s="75">
        <f t="shared" si="66"/>
        <v>1</v>
      </c>
      <c r="EG12" s="125">
        <f t="shared" si="67"/>
        <v>1</v>
      </c>
      <c r="EH12" s="125">
        <f t="shared" si="68"/>
        <v>1</v>
      </c>
      <c r="EI12" s="125">
        <f t="shared" si="69"/>
        <v>1</v>
      </c>
      <c r="EJ12" s="125">
        <f t="shared" si="70"/>
        <v>1</v>
      </c>
      <c r="EK12" s="75">
        <f t="shared" si="71"/>
        <v>1</v>
      </c>
      <c r="EL12" s="75">
        <f t="shared" si="72"/>
        <v>1</v>
      </c>
      <c r="EM12" s="75">
        <f t="shared" si="73"/>
        <v>1</v>
      </c>
      <c r="EN12" s="75">
        <f t="shared" si="74"/>
        <v>1</v>
      </c>
      <c r="EO12" s="125">
        <f t="shared" si="75"/>
        <v>0</v>
      </c>
      <c r="EP12" s="125">
        <f t="shared" si="76"/>
        <v>0</v>
      </c>
      <c r="EQ12" s="125">
        <f t="shared" si="77"/>
        <v>0</v>
      </c>
      <c r="ER12" s="125">
        <f t="shared" si="78"/>
        <v>0</v>
      </c>
      <c r="ES12" s="75">
        <f t="shared" si="79"/>
        <v>0</v>
      </c>
      <c r="ET12" s="75">
        <f t="shared" si="80"/>
        <v>0</v>
      </c>
      <c r="EU12" s="75">
        <f t="shared" si="81"/>
        <v>0</v>
      </c>
      <c r="EV12" s="75">
        <f t="shared" si="82"/>
        <v>0</v>
      </c>
      <c r="EW12" s="125">
        <f t="shared" si="83"/>
        <v>0</v>
      </c>
      <c r="EX12" s="125">
        <f t="shared" si="84"/>
        <v>0</v>
      </c>
      <c r="EY12" s="125">
        <f t="shared" si="85"/>
        <v>0</v>
      </c>
      <c r="EZ12" s="125">
        <f t="shared" si="86"/>
        <v>0</v>
      </c>
      <c r="FA12" s="75">
        <f t="shared" si="87"/>
        <v>0</v>
      </c>
      <c r="FB12" s="75">
        <f t="shared" si="88"/>
        <v>0</v>
      </c>
      <c r="FC12" s="75">
        <f t="shared" si="89"/>
        <v>0</v>
      </c>
      <c r="FD12" s="75">
        <f t="shared" si="90"/>
        <v>0</v>
      </c>
    </row>
    <row r="13" spans="1:160" ht="11.25">
      <c r="A13" s="126" t="s">
        <v>33</v>
      </c>
      <c r="B13" s="182">
        <v>72</v>
      </c>
      <c r="C13" s="44" t="s">
        <v>71</v>
      </c>
      <c r="D13" s="116">
        <f>IF(E13="","",SUM(DI13:FD13))</f>
        <v>23</v>
      </c>
      <c r="E13" s="117">
        <v>126</v>
      </c>
      <c r="F13" s="117">
        <v>121</v>
      </c>
      <c r="G13" s="117">
        <v>126</v>
      </c>
      <c r="H13" s="117">
        <v>123</v>
      </c>
      <c r="I13" s="118">
        <f t="shared" si="0"/>
        <v>496</v>
      </c>
      <c r="J13" s="119">
        <f t="shared" si="1"/>
        <v>496</v>
      </c>
      <c r="K13" s="120">
        <f t="shared" si="2"/>
        <v>124</v>
      </c>
      <c r="L13" s="44">
        <v>124</v>
      </c>
      <c r="M13" s="44">
        <v>121</v>
      </c>
      <c r="N13" s="44">
        <v>126</v>
      </c>
      <c r="O13" s="44">
        <v>119</v>
      </c>
      <c r="P13" s="121">
        <f t="shared" si="3"/>
        <v>490</v>
      </c>
      <c r="Q13" s="119">
        <f t="shared" si="4"/>
        <v>490</v>
      </c>
      <c r="R13" s="122">
        <f t="shared" si="5"/>
        <v>122.5</v>
      </c>
      <c r="S13" s="123">
        <f t="shared" si="6"/>
        <v>986</v>
      </c>
      <c r="T13" s="120">
        <f t="shared" si="7"/>
        <v>123.25</v>
      </c>
      <c r="U13" s="44">
        <v>109</v>
      </c>
      <c r="V13" s="44">
        <v>118</v>
      </c>
      <c r="W13" s="44">
        <v>119</v>
      </c>
      <c r="X13" s="44">
        <v>119</v>
      </c>
      <c r="Y13" s="121">
        <f t="shared" si="8"/>
        <v>465</v>
      </c>
      <c r="Z13" s="119">
        <f t="shared" si="9"/>
        <v>465</v>
      </c>
      <c r="AA13" s="124">
        <f t="shared" si="10"/>
        <v>116.25</v>
      </c>
      <c r="AB13" s="123">
        <f t="shared" si="11"/>
        <v>1451</v>
      </c>
      <c r="AC13" s="120">
        <f t="shared" si="12"/>
        <v>120.91666666666667</v>
      </c>
      <c r="AD13" s="44">
        <v>113</v>
      </c>
      <c r="AE13" s="44">
        <v>116</v>
      </c>
      <c r="AF13" s="44">
        <v>124</v>
      </c>
      <c r="AG13" s="44">
        <v>107</v>
      </c>
      <c r="AH13" s="121">
        <f t="shared" si="13"/>
        <v>460</v>
      </c>
      <c r="AI13" s="119">
        <f t="shared" si="14"/>
        <v>460</v>
      </c>
      <c r="AJ13" s="124">
        <f t="shared" si="15"/>
        <v>115</v>
      </c>
      <c r="AK13" s="123">
        <f t="shared" si="16"/>
        <v>1911</v>
      </c>
      <c r="AL13" s="120">
        <f t="shared" si="17"/>
        <v>119.4375</v>
      </c>
      <c r="AM13" s="44">
        <v>104</v>
      </c>
      <c r="AN13" s="44">
        <v>108</v>
      </c>
      <c r="AO13" s="44">
        <v>118</v>
      </c>
      <c r="AP13" s="44">
        <v>119</v>
      </c>
      <c r="AQ13" s="121">
        <f t="shared" si="18"/>
        <v>449</v>
      </c>
      <c r="AR13" s="119">
        <f t="shared" si="19"/>
        <v>449</v>
      </c>
      <c r="AS13" s="124">
        <f>IF(AQ13="","",AQ13/SUM(DY13:EB13))</f>
        <v>112.25</v>
      </c>
      <c r="AT13" s="123">
        <f t="shared" si="20"/>
        <v>2360</v>
      </c>
      <c r="AU13" s="120">
        <f>IF(AM13="","",AT13/SUM(DI13:EB13))</f>
        <v>118</v>
      </c>
      <c r="AV13" s="44">
        <v>115</v>
      </c>
      <c r="AW13" s="44">
        <v>122</v>
      </c>
      <c r="AX13" s="44">
        <v>114</v>
      </c>
      <c r="AY13" s="44"/>
      <c r="AZ13" s="121">
        <f t="shared" si="21"/>
        <v>351</v>
      </c>
      <c r="BA13" s="119">
        <f t="shared" si="22"/>
        <v>351</v>
      </c>
      <c r="BB13" s="124">
        <f>IF(AZ13="","",AZ13/SUM(EC13:EF13))</f>
        <v>117</v>
      </c>
      <c r="BC13" s="123">
        <f t="shared" si="23"/>
        <v>2711</v>
      </c>
      <c r="BD13" s="120">
        <f>IF(AV13="","",BC13/SUM(DI13:EF13))</f>
        <v>117.8695652173913</v>
      </c>
      <c r="BE13" s="44"/>
      <c r="BF13" s="44"/>
      <c r="BG13" s="44"/>
      <c r="BH13" s="44"/>
      <c r="BI13" s="121">
        <f t="shared" si="24"/>
      </c>
      <c r="BJ13" s="119">
        <f t="shared" si="25"/>
        <v>0</v>
      </c>
      <c r="BK13" s="124">
        <f>IF(BI13="","",BI13/SUM(EG13:EJ13))</f>
      </c>
      <c r="BL13" s="123">
        <f t="shared" si="26"/>
      </c>
      <c r="BM13" s="120">
        <f>IF(BE13="","",BL13/SUM(DI13:EJ13))</f>
      </c>
      <c r="BN13" s="44"/>
      <c r="BO13" s="44"/>
      <c r="BP13" s="44"/>
      <c r="BQ13" s="44"/>
      <c r="BR13" s="121">
        <f t="shared" si="27"/>
      </c>
      <c r="BS13" s="119">
        <f t="shared" si="28"/>
        <v>0</v>
      </c>
      <c r="BT13" s="124">
        <f>IF(BR13="","",BR13/SUM(EK13:EN13))</f>
      </c>
      <c r="BU13" s="123">
        <f t="shared" si="29"/>
      </c>
      <c r="BV13" s="120">
        <f>IF(BN13="","",BU13/SUM(DI13:EN13))</f>
      </c>
      <c r="BW13" s="44"/>
      <c r="BX13" s="44"/>
      <c r="BY13" s="44"/>
      <c r="BZ13" s="44"/>
      <c r="CA13" s="121">
        <f t="shared" si="30"/>
      </c>
      <c r="CB13" s="119">
        <f t="shared" si="31"/>
        <v>0</v>
      </c>
      <c r="CC13" s="124">
        <f>IF(CA13="","",CA13/SUM(EO13:ER13))</f>
      </c>
      <c r="CD13" s="123">
        <f t="shared" si="32"/>
      </c>
      <c r="CE13" s="120">
        <f>IF(BW13="","",CD13/SUM(DI13:ER13))</f>
      </c>
      <c r="CF13" s="44"/>
      <c r="CG13" s="44"/>
      <c r="CH13" s="44"/>
      <c r="CI13" s="44"/>
      <c r="CJ13" s="121">
        <f t="shared" si="33"/>
      </c>
      <c r="CK13" s="119">
        <f t="shared" si="34"/>
        <v>0</v>
      </c>
      <c r="CL13" s="124">
        <f>IF(CJ13="","",CJ13/SUM(ES13:EV13))</f>
      </c>
      <c r="CM13" s="123">
        <f t="shared" si="35"/>
      </c>
      <c r="CN13" s="120">
        <f>IF(CF13="","",CM13/SUM(DI13:EV13))</f>
      </c>
      <c r="CO13" s="44"/>
      <c r="CP13" s="44"/>
      <c r="CQ13" s="44"/>
      <c r="CR13" s="44"/>
      <c r="CS13" s="121">
        <f t="shared" si="36"/>
      </c>
      <c r="CT13" s="119">
        <f t="shared" si="37"/>
        <v>0</v>
      </c>
      <c r="CU13" s="124">
        <f>IF(CS13="","",CS13/SUM(EW13:EZ13))</f>
      </c>
      <c r="CV13" s="123">
        <f t="shared" si="38"/>
      </c>
      <c r="CW13" s="120">
        <f>IF(CO13="","",CV13/SUM(DI13:EZ13))</f>
      </c>
      <c r="CX13" s="44"/>
      <c r="CY13" s="44"/>
      <c r="CZ13" s="44"/>
      <c r="DA13" s="44"/>
      <c r="DB13" s="121">
        <f t="shared" si="39"/>
      </c>
      <c r="DC13" s="119">
        <f t="shared" si="40"/>
        <v>0</v>
      </c>
      <c r="DD13" s="124">
        <f>IF(DB13="","",DB13/SUM(FA13:FD13))</f>
      </c>
      <c r="DE13" s="123">
        <f t="shared" si="41"/>
      </c>
      <c r="DF13" s="120">
        <f>IF(CX13="","",DE13/SUM(DI13:FD13))</f>
      </c>
      <c r="DG13" s="82" t="str">
        <f t="shared" si="42"/>
        <v>A</v>
      </c>
      <c r="DH13" s="75">
        <f>IF(E13&gt;0,(J13+Q13+Z13+AI13+AR13+BA13+BJ13+BS13+CB13+CK13+CT13+DC13)/SUM(DI13:FD13),0)</f>
        <v>117.8695652173913</v>
      </c>
      <c r="DI13" s="125">
        <f t="shared" si="43"/>
        <v>1</v>
      </c>
      <c r="DJ13" s="125">
        <f t="shared" si="44"/>
        <v>1</v>
      </c>
      <c r="DK13" s="125">
        <f t="shared" si="45"/>
        <v>1</v>
      </c>
      <c r="DL13" s="125">
        <f t="shared" si="46"/>
        <v>1</v>
      </c>
      <c r="DM13" s="75">
        <f t="shared" si="47"/>
        <v>1</v>
      </c>
      <c r="DN13" s="75">
        <f t="shared" si="48"/>
        <v>1</v>
      </c>
      <c r="DO13" s="75">
        <f t="shared" si="49"/>
        <v>1</v>
      </c>
      <c r="DP13" s="75">
        <f t="shared" si="50"/>
        <v>1</v>
      </c>
      <c r="DQ13" s="125">
        <f t="shared" si="51"/>
        <v>1</v>
      </c>
      <c r="DR13" s="125">
        <f t="shared" si="52"/>
        <v>1</v>
      </c>
      <c r="DS13" s="125">
        <f t="shared" si="53"/>
        <v>1</v>
      </c>
      <c r="DT13" s="125">
        <f t="shared" si="54"/>
        <v>1</v>
      </c>
      <c r="DU13" s="75">
        <f t="shared" si="55"/>
        <v>1</v>
      </c>
      <c r="DV13" s="75">
        <f t="shared" si="56"/>
        <v>1</v>
      </c>
      <c r="DW13" s="75">
        <f t="shared" si="57"/>
        <v>1</v>
      </c>
      <c r="DX13" s="75">
        <f t="shared" si="58"/>
        <v>1</v>
      </c>
      <c r="DY13" s="125">
        <f t="shared" si="59"/>
        <v>1</v>
      </c>
      <c r="DZ13" s="125">
        <f t="shared" si="60"/>
        <v>1</v>
      </c>
      <c r="EA13" s="125">
        <f t="shared" si="61"/>
        <v>1</v>
      </c>
      <c r="EB13" s="125">
        <f t="shared" si="62"/>
        <v>1</v>
      </c>
      <c r="EC13" s="75">
        <f t="shared" si="63"/>
        <v>1</v>
      </c>
      <c r="ED13" s="75">
        <f t="shared" si="64"/>
        <v>1</v>
      </c>
      <c r="EE13" s="75">
        <f t="shared" si="65"/>
        <v>1</v>
      </c>
      <c r="EF13" s="75">
        <f t="shared" si="66"/>
        <v>0</v>
      </c>
      <c r="EG13" s="125">
        <f t="shared" si="67"/>
        <v>0</v>
      </c>
      <c r="EH13" s="125">
        <f t="shared" si="68"/>
        <v>0</v>
      </c>
      <c r="EI13" s="125">
        <f t="shared" si="69"/>
        <v>0</v>
      </c>
      <c r="EJ13" s="125">
        <f t="shared" si="70"/>
        <v>0</v>
      </c>
      <c r="EK13" s="75">
        <f t="shared" si="71"/>
        <v>0</v>
      </c>
      <c r="EL13" s="75">
        <f t="shared" si="72"/>
        <v>0</v>
      </c>
      <c r="EM13" s="75">
        <f t="shared" si="73"/>
        <v>0</v>
      </c>
      <c r="EN13" s="75">
        <f t="shared" si="74"/>
        <v>0</v>
      </c>
      <c r="EO13" s="125">
        <f t="shared" si="75"/>
        <v>0</v>
      </c>
      <c r="EP13" s="125">
        <f t="shared" si="76"/>
        <v>0</v>
      </c>
      <c r="EQ13" s="125">
        <f t="shared" si="77"/>
        <v>0</v>
      </c>
      <c r="ER13" s="125">
        <f t="shared" si="78"/>
        <v>0</v>
      </c>
      <c r="ES13" s="75">
        <f t="shared" si="79"/>
        <v>0</v>
      </c>
      <c r="ET13" s="75">
        <f t="shared" si="80"/>
        <v>0</v>
      </c>
      <c r="EU13" s="75">
        <f t="shared" si="81"/>
        <v>0</v>
      </c>
      <c r="EV13" s="75">
        <f t="shared" si="82"/>
        <v>0</v>
      </c>
      <c r="EW13" s="125">
        <f t="shared" si="83"/>
        <v>0</v>
      </c>
      <c r="EX13" s="125">
        <f t="shared" si="84"/>
        <v>0</v>
      </c>
      <c r="EY13" s="125">
        <f t="shared" si="85"/>
        <v>0</v>
      </c>
      <c r="EZ13" s="125">
        <f t="shared" si="86"/>
        <v>0</v>
      </c>
      <c r="FA13" s="75">
        <f t="shared" si="87"/>
        <v>0</v>
      </c>
      <c r="FB13" s="75">
        <f t="shared" si="88"/>
        <v>0</v>
      </c>
      <c r="FC13" s="75">
        <f t="shared" si="89"/>
        <v>0</v>
      </c>
      <c r="FD13" s="75">
        <f t="shared" si="90"/>
        <v>0</v>
      </c>
    </row>
    <row r="14" spans="1:160" ht="11.25">
      <c r="A14" s="127" t="s">
        <v>39</v>
      </c>
      <c r="B14" s="182">
        <v>6</v>
      </c>
      <c r="C14" s="44" t="s">
        <v>89</v>
      </c>
      <c r="D14" s="116">
        <f>IF(E14="","",SUM(DI14:FD14))</f>
        <v>37</v>
      </c>
      <c r="E14" s="117">
        <v>123</v>
      </c>
      <c r="F14" s="117">
        <v>126</v>
      </c>
      <c r="G14" s="117">
        <v>115</v>
      </c>
      <c r="H14" s="117">
        <v>119</v>
      </c>
      <c r="I14" s="118">
        <f t="shared" si="0"/>
        <v>483</v>
      </c>
      <c r="J14" s="119">
        <f t="shared" si="1"/>
        <v>483</v>
      </c>
      <c r="K14" s="120">
        <f t="shared" si="2"/>
        <v>120.75</v>
      </c>
      <c r="L14" s="44">
        <v>116</v>
      </c>
      <c r="M14" s="44">
        <v>118</v>
      </c>
      <c r="N14" s="44">
        <v>94</v>
      </c>
      <c r="O14" s="44">
        <v>120</v>
      </c>
      <c r="P14" s="121">
        <f t="shared" si="3"/>
        <v>448</v>
      </c>
      <c r="Q14" s="119">
        <f t="shared" si="4"/>
        <v>448</v>
      </c>
      <c r="R14" s="122">
        <f t="shared" si="5"/>
        <v>112</v>
      </c>
      <c r="S14" s="123">
        <f t="shared" si="6"/>
        <v>931</v>
      </c>
      <c r="T14" s="120">
        <f t="shared" si="7"/>
        <v>116.375</v>
      </c>
      <c r="U14" s="44">
        <v>114</v>
      </c>
      <c r="V14" s="44">
        <v>121</v>
      </c>
      <c r="W14" s="44">
        <v>117</v>
      </c>
      <c r="X14" s="44">
        <v>126</v>
      </c>
      <c r="Y14" s="121">
        <f t="shared" si="8"/>
        <v>478</v>
      </c>
      <c r="Z14" s="119">
        <f t="shared" si="9"/>
        <v>478</v>
      </c>
      <c r="AA14" s="124">
        <f t="shared" si="10"/>
        <v>119.5</v>
      </c>
      <c r="AB14" s="123">
        <f t="shared" si="11"/>
        <v>1409</v>
      </c>
      <c r="AC14" s="120">
        <f t="shared" si="12"/>
        <v>117.41666666666667</v>
      </c>
      <c r="AD14" s="44">
        <v>113</v>
      </c>
      <c r="AE14" s="44">
        <v>100</v>
      </c>
      <c r="AF14" s="44">
        <v>115</v>
      </c>
      <c r="AG14" s="44">
        <v>104</v>
      </c>
      <c r="AH14" s="121">
        <f t="shared" si="13"/>
        <v>432</v>
      </c>
      <c r="AI14" s="119">
        <f t="shared" si="14"/>
        <v>432</v>
      </c>
      <c r="AJ14" s="124">
        <f t="shared" si="15"/>
        <v>108</v>
      </c>
      <c r="AK14" s="123">
        <f t="shared" si="16"/>
        <v>1841</v>
      </c>
      <c r="AL14" s="120">
        <f t="shared" si="17"/>
        <v>115.0625</v>
      </c>
      <c r="AM14" s="44">
        <v>103</v>
      </c>
      <c r="AN14" s="44">
        <v>112</v>
      </c>
      <c r="AO14" s="44">
        <v>114</v>
      </c>
      <c r="AP14" s="44">
        <v>118</v>
      </c>
      <c r="AQ14" s="121">
        <f t="shared" si="18"/>
        <v>447</v>
      </c>
      <c r="AR14" s="119">
        <f t="shared" si="19"/>
        <v>447</v>
      </c>
      <c r="AS14" s="124">
        <f>IF(AQ14="","",AQ14/SUM(DY14:EB14))</f>
        <v>111.75</v>
      </c>
      <c r="AT14" s="123">
        <f t="shared" si="20"/>
        <v>2288</v>
      </c>
      <c r="AU14" s="120">
        <f>IF(AM14="","",AT14/SUM(DI14:EB14))</f>
        <v>114.4</v>
      </c>
      <c r="AV14" s="44">
        <v>102</v>
      </c>
      <c r="AW14" s="44">
        <v>109</v>
      </c>
      <c r="AX14" s="44">
        <v>113</v>
      </c>
      <c r="AY14" s="44">
        <v>114</v>
      </c>
      <c r="AZ14" s="121">
        <f t="shared" si="21"/>
        <v>438</v>
      </c>
      <c r="BA14" s="119">
        <f t="shared" si="22"/>
        <v>438</v>
      </c>
      <c r="BB14" s="124">
        <f>IF(AZ14="","",AZ14/SUM(EC14:EF14))</f>
        <v>109.5</v>
      </c>
      <c r="BC14" s="123">
        <f t="shared" si="23"/>
        <v>2726</v>
      </c>
      <c r="BD14" s="120">
        <f>IF(AV14="","",BC14/SUM(DI14:EF14))</f>
        <v>113.58333333333333</v>
      </c>
      <c r="BE14" s="44">
        <v>107</v>
      </c>
      <c r="BF14" s="44">
        <v>121</v>
      </c>
      <c r="BG14" s="44">
        <v>110</v>
      </c>
      <c r="BH14" s="44">
        <v>119</v>
      </c>
      <c r="BI14" s="121">
        <f t="shared" si="24"/>
        <v>457</v>
      </c>
      <c r="BJ14" s="119">
        <f t="shared" si="25"/>
        <v>457</v>
      </c>
      <c r="BK14" s="124">
        <f>IF(BI14="","",BI14/SUM(EG14:EJ14))</f>
        <v>114.25</v>
      </c>
      <c r="BL14" s="123">
        <f t="shared" si="26"/>
        <v>3183</v>
      </c>
      <c r="BM14" s="120">
        <f>IF(BE14="","",BL14/SUM(DI14:EJ14))</f>
        <v>113.67857142857143</v>
      </c>
      <c r="BN14" s="44">
        <v>114</v>
      </c>
      <c r="BO14" s="44">
        <v>103</v>
      </c>
      <c r="BP14" s="44">
        <v>114</v>
      </c>
      <c r="BQ14" s="44">
        <v>117</v>
      </c>
      <c r="BR14" s="121">
        <f t="shared" si="27"/>
        <v>448</v>
      </c>
      <c r="BS14" s="119">
        <f t="shared" si="28"/>
        <v>448</v>
      </c>
      <c r="BT14" s="124">
        <f>IF(BR14="","",BR14/SUM(EK14:EN14))</f>
        <v>112</v>
      </c>
      <c r="BU14" s="123">
        <f t="shared" si="29"/>
        <v>3631</v>
      </c>
      <c r="BV14" s="120">
        <f>IF(BN14="","",BU14/SUM(DI14:EN14))</f>
        <v>113.46875</v>
      </c>
      <c r="BW14" s="44">
        <v>116</v>
      </c>
      <c r="BX14" s="44">
        <v>117</v>
      </c>
      <c r="BY14" s="44">
        <v>116</v>
      </c>
      <c r="BZ14" s="44">
        <v>99</v>
      </c>
      <c r="CA14" s="121">
        <f t="shared" si="30"/>
        <v>448</v>
      </c>
      <c r="CB14" s="119">
        <f t="shared" si="31"/>
        <v>448</v>
      </c>
      <c r="CC14" s="124">
        <f>IF(CA14="","",CA14/SUM(EO14:ER14))</f>
        <v>112</v>
      </c>
      <c r="CD14" s="123">
        <f t="shared" si="32"/>
        <v>4079</v>
      </c>
      <c r="CE14" s="120">
        <f>IF(BW14="","",CD14/SUM(DI14:ER14))</f>
        <v>113.30555555555556</v>
      </c>
      <c r="CF14" s="44">
        <v>112</v>
      </c>
      <c r="CG14" s="44"/>
      <c r="CH14" s="44"/>
      <c r="CI14" s="44"/>
      <c r="CJ14" s="121">
        <f t="shared" si="33"/>
        <v>112</v>
      </c>
      <c r="CK14" s="119">
        <f t="shared" si="34"/>
        <v>112</v>
      </c>
      <c r="CL14" s="124">
        <f>IF(CJ14="","",CJ14/SUM(ES14:EV14))</f>
        <v>112</v>
      </c>
      <c r="CM14" s="123">
        <f t="shared" si="35"/>
        <v>4191</v>
      </c>
      <c r="CN14" s="120">
        <f>IF(CF14="","",CM14/SUM(DI14:EV14))</f>
        <v>113.27027027027027</v>
      </c>
      <c r="CO14" s="44"/>
      <c r="CP14" s="44"/>
      <c r="CQ14" s="44"/>
      <c r="CR14" s="44"/>
      <c r="CS14" s="121">
        <f t="shared" si="36"/>
      </c>
      <c r="CT14" s="119">
        <f t="shared" si="37"/>
        <v>0</v>
      </c>
      <c r="CU14" s="124">
        <f>IF(CS14="","",CS14/SUM(EW14:EZ14))</f>
      </c>
      <c r="CV14" s="123">
        <f t="shared" si="38"/>
      </c>
      <c r="CW14" s="120">
        <f>IF(CO14="","",CV14/SUM(DI14:EZ14))</f>
      </c>
      <c r="CX14" s="44"/>
      <c r="CY14" s="44"/>
      <c r="CZ14" s="44"/>
      <c r="DA14" s="44"/>
      <c r="DB14" s="121">
        <f t="shared" si="39"/>
      </c>
      <c r="DC14" s="119">
        <f t="shared" si="40"/>
        <v>0</v>
      </c>
      <c r="DD14" s="124">
        <f>IF(DB14="","",DB14/SUM(FA14:FD14))</f>
      </c>
      <c r="DE14" s="123">
        <f t="shared" si="41"/>
      </c>
      <c r="DF14" s="120">
        <f>IF(CX14="","",DE14/SUM(DI14:FD14))</f>
      </c>
      <c r="DG14" s="82" t="str">
        <f t="shared" si="42"/>
        <v>B</v>
      </c>
      <c r="DH14" s="75">
        <f>IF(E14&gt;0,(J14+Q14+Z14+AI14+AR14+BA14+BJ14+BS14+CB14+CK14+CT14+DC14)/SUM(DI14:FD14),0)</f>
        <v>113.27027027027027</v>
      </c>
      <c r="DI14" s="125">
        <f t="shared" si="43"/>
        <v>1</v>
      </c>
      <c r="DJ14" s="125">
        <f t="shared" si="44"/>
        <v>1</v>
      </c>
      <c r="DK14" s="125">
        <f t="shared" si="45"/>
        <v>1</v>
      </c>
      <c r="DL14" s="125">
        <f t="shared" si="46"/>
        <v>1</v>
      </c>
      <c r="DM14" s="75">
        <f t="shared" si="47"/>
        <v>1</v>
      </c>
      <c r="DN14" s="75">
        <f t="shared" si="48"/>
        <v>1</v>
      </c>
      <c r="DO14" s="75">
        <f t="shared" si="49"/>
        <v>1</v>
      </c>
      <c r="DP14" s="75">
        <f t="shared" si="50"/>
        <v>1</v>
      </c>
      <c r="DQ14" s="125">
        <f t="shared" si="51"/>
        <v>1</v>
      </c>
      <c r="DR14" s="125">
        <f t="shared" si="52"/>
        <v>1</v>
      </c>
      <c r="DS14" s="125">
        <f t="shared" si="53"/>
        <v>1</v>
      </c>
      <c r="DT14" s="125">
        <f t="shared" si="54"/>
        <v>1</v>
      </c>
      <c r="DU14" s="75">
        <f t="shared" si="55"/>
        <v>1</v>
      </c>
      <c r="DV14" s="75">
        <f t="shared" si="56"/>
        <v>1</v>
      </c>
      <c r="DW14" s="75">
        <f t="shared" si="57"/>
        <v>1</v>
      </c>
      <c r="DX14" s="75">
        <f t="shared" si="58"/>
        <v>1</v>
      </c>
      <c r="DY14" s="125">
        <f t="shared" si="59"/>
        <v>1</v>
      </c>
      <c r="DZ14" s="125">
        <f t="shared" si="60"/>
        <v>1</v>
      </c>
      <c r="EA14" s="125">
        <f t="shared" si="61"/>
        <v>1</v>
      </c>
      <c r="EB14" s="125">
        <f t="shared" si="62"/>
        <v>1</v>
      </c>
      <c r="EC14" s="75">
        <f t="shared" si="63"/>
        <v>1</v>
      </c>
      <c r="ED14" s="75">
        <f t="shared" si="64"/>
        <v>1</v>
      </c>
      <c r="EE14" s="75">
        <f t="shared" si="65"/>
        <v>1</v>
      </c>
      <c r="EF14" s="75">
        <f t="shared" si="66"/>
        <v>1</v>
      </c>
      <c r="EG14" s="125">
        <f t="shared" si="67"/>
        <v>1</v>
      </c>
      <c r="EH14" s="125">
        <f t="shared" si="68"/>
        <v>1</v>
      </c>
      <c r="EI14" s="125">
        <f t="shared" si="69"/>
        <v>1</v>
      </c>
      <c r="EJ14" s="125">
        <f t="shared" si="70"/>
        <v>1</v>
      </c>
      <c r="EK14" s="75">
        <f t="shared" si="71"/>
        <v>1</v>
      </c>
      <c r="EL14" s="75">
        <f t="shared" si="72"/>
        <v>1</v>
      </c>
      <c r="EM14" s="75">
        <f t="shared" si="73"/>
        <v>1</v>
      </c>
      <c r="EN14" s="75">
        <f t="shared" si="74"/>
        <v>1</v>
      </c>
      <c r="EO14" s="125">
        <f t="shared" si="75"/>
        <v>1</v>
      </c>
      <c r="EP14" s="125">
        <f t="shared" si="76"/>
        <v>1</v>
      </c>
      <c r="EQ14" s="125">
        <f t="shared" si="77"/>
        <v>1</v>
      </c>
      <c r="ER14" s="125">
        <f t="shared" si="78"/>
        <v>1</v>
      </c>
      <c r="ES14" s="75">
        <f t="shared" si="79"/>
        <v>1</v>
      </c>
      <c r="ET14" s="75">
        <f t="shared" si="80"/>
        <v>0</v>
      </c>
      <c r="EU14" s="75">
        <f t="shared" si="81"/>
        <v>0</v>
      </c>
      <c r="EV14" s="75">
        <f t="shared" si="82"/>
        <v>0</v>
      </c>
      <c r="EW14" s="125">
        <f t="shared" si="83"/>
        <v>0</v>
      </c>
      <c r="EX14" s="125">
        <f t="shared" si="84"/>
        <v>0</v>
      </c>
      <c r="EY14" s="125">
        <f t="shared" si="85"/>
        <v>0</v>
      </c>
      <c r="EZ14" s="125">
        <f t="shared" si="86"/>
        <v>0</v>
      </c>
      <c r="FA14" s="75">
        <f t="shared" si="87"/>
        <v>0</v>
      </c>
      <c r="FB14" s="75">
        <f t="shared" si="88"/>
        <v>0</v>
      </c>
      <c r="FC14" s="75">
        <f t="shared" si="89"/>
        <v>0</v>
      </c>
      <c r="FD14" s="75">
        <f t="shared" si="90"/>
        <v>0</v>
      </c>
    </row>
    <row r="15" spans="1:160" ht="11.25">
      <c r="A15" s="127" t="s">
        <v>39</v>
      </c>
      <c r="B15" s="182">
        <v>13</v>
      </c>
      <c r="C15" s="44" t="s">
        <v>60</v>
      </c>
      <c r="D15" s="116">
        <f>IF(E15="","",SUM(DI15:FD15))</f>
      </c>
      <c r="E15" s="117"/>
      <c r="F15" s="117"/>
      <c r="G15" s="117"/>
      <c r="H15" s="117"/>
      <c r="I15" s="118">
        <f t="shared" si="0"/>
      </c>
      <c r="J15" s="119">
        <f t="shared" si="1"/>
        <v>0</v>
      </c>
      <c r="K15" s="120">
        <f t="shared" si="2"/>
      </c>
      <c r="L15" s="44"/>
      <c r="M15" s="44"/>
      <c r="N15" s="44"/>
      <c r="O15" s="44"/>
      <c r="P15" s="121">
        <f t="shared" si="3"/>
      </c>
      <c r="Q15" s="119">
        <f t="shared" si="4"/>
        <v>0</v>
      </c>
      <c r="R15" s="122">
        <f t="shared" si="5"/>
      </c>
      <c r="S15" s="123">
        <f t="shared" si="6"/>
      </c>
      <c r="T15" s="120">
        <f t="shared" si="7"/>
      </c>
      <c r="U15" s="44"/>
      <c r="V15" s="44"/>
      <c r="W15" s="44"/>
      <c r="X15" s="44"/>
      <c r="Y15" s="121">
        <f t="shared" si="8"/>
      </c>
      <c r="Z15" s="119">
        <f t="shared" si="9"/>
        <v>0</v>
      </c>
      <c r="AA15" s="124">
        <f t="shared" si="10"/>
      </c>
      <c r="AB15" s="123">
        <f t="shared" si="11"/>
      </c>
      <c r="AC15" s="120">
        <f t="shared" si="12"/>
      </c>
      <c r="AD15" s="44"/>
      <c r="AE15" s="44"/>
      <c r="AF15" s="44"/>
      <c r="AG15" s="44"/>
      <c r="AH15" s="121">
        <f t="shared" si="13"/>
      </c>
      <c r="AI15" s="119">
        <f t="shared" si="14"/>
        <v>0</v>
      </c>
      <c r="AJ15" s="124">
        <f t="shared" si="15"/>
      </c>
      <c r="AK15" s="123">
        <f t="shared" si="16"/>
      </c>
      <c r="AL15" s="120">
        <f t="shared" si="17"/>
      </c>
      <c r="AM15" s="44"/>
      <c r="AN15" s="44"/>
      <c r="AO15" s="44"/>
      <c r="AP15" s="44"/>
      <c r="AQ15" s="121">
        <f t="shared" si="18"/>
      </c>
      <c r="AR15" s="119">
        <f t="shared" si="19"/>
        <v>0</v>
      </c>
      <c r="AS15" s="124">
        <f>IF(AQ15="","",AQ15/SUM(DY15:EB15))</f>
      </c>
      <c r="AT15" s="123">
        <f t="shared" si="20"/>
      </c>
      <c r="AU15" s="120">
        <f>IF(AM15="","",AT15/SUM(DI15:EB15))</f>
      </c>
      <c r="AV15" s="44"/>
      <c r="AW15" s="44"/>
      <c r="AX15" s="44"/>
      <c r="AY15" s="44"/>
      <c r="AZ15" s="121">
        <f t="shared" si="21"/>
      </c>
      <c r="BA15" s="119">
        <f t="shared" si="22"/>
        <v>0</v>
      </c>
      <c r="BB15" s="124">
        <f>IF(AZ15="","",AZ15/SUM(EC15:EF15))</f>
      </c>
      <c r="BC15" s="123">
        <f t="shared" si="23"/>
      </c>
      <c r="BD15" s="120">
        <f>IF(AV15="","",BC15/SUM(DI15:EF15))</f>
      </c>
      <c r="BE15" s="44"/>
      <c r="BF15" s="44"/>
      <c r="BG15" s="44"/>
      <c r="BH15" s="44"/>
      <c r="BI15" s="121">
        <f t="shared" si="24"/>
      </c>
      <c r="BJ15" s="119">
        <f t="shared" si="25"/>
        <v>0</v>
      </c>
      <c r="BK15" s="124">
        <f>IF(BI15="","",BI15/SUM(EG15:EJ15))</f>
      </c>
      <c r="BL15" s="123">
        <f t="shared" si="26"/>
      </c>
      <c r="BM15" s="120">
        <f>IF(BE15="","",BL15/SUM(DI15:EJ15))</f>
      </c>
      <c r="BN15" s="44"/>
      <c r="BO15" s="44"/>
      <c r="BP15" s="44"/>
      <c r="BQ15" s="44"/>
      <c r="BR15" s="121">
        <f t="shared" si="27"/>
      </c>
      <c r="BS15" s="119">
        <f t="shared" si="28"/>
        <v>0</v>
      </c>
      <c r="BT15" s="124">
        <f>IF(BR15="","",BR15/SUM(EK15:EN15))</f>
      </c>
      <c r="BU15" s="123">
        <f t="shared" si="29"/>
      </c>
      <c r="BV15" s="120">
        <f>IF(BN15="","",BU15/SUM(DI15:EN15))</f>
      </c>
      <c r="BW15" s="44"/>
      <c r="BX15" s="44"/>
      <c r="BY15" s="44"/>
      <c r="BZ15" s="44"/>
      <c r="CA15" s="121">
        <f t="shared" si="30"/>
      </c>
      <c r="CB15" s="119">
        <f t="shared" si="31"/>
        <v>0</v>
      </c>
      <c r="CC15" s="124">
        <f>IF(CA15="","",CA15/SUM(EO15:ER15))</f>
      </c>
      <c r="CD15" s="123">
        <f t="shared" si="32"/>
      </c>
      <c r="CE15" s="120">
        <f>IF(BW15="","",CD15/SUM(DI15:ER15))</f>
      </c>
      <c r="CF15" s="44"/>
      <c r="CG15" s="44"/>
      <c r="CH15" s="44"/>
      <c r="CI15" s="44"/>
      <c r="CJ15" s="121">
        <f t="shared" si="33"/>
      </c>
      <c r="CK15" s="119">
        <f t="shared" si="34"/>
        <v>0</v>
      </c>
      <c r="CL15" s="124">
        <f>IF(CJ15="","",CJ15/SUM(ES15:EV15))</f>
      </c>
      <c r="CM15" s="123">
        <f t="shared" si="35"/>
      </c>
      <c r="CN15" s="120">
        <f>IF(CF15="","",CM15/SUM(DI15:EV15))</f>
      </c>
      <c r="CO15" s="44"/>
      <c r="CP15" s="44"/>
      <c r="CQ15" s="44"/>
      <c r="CR15" s="44"/>
      <c r="CS15" s="121">
        <f t="shared" si="36"/>
      </c>
      <c r="CT15" s="119">
        <f t="shared" si="37"/>
        <v>0</v>
      </c>
      <c r="CU15" s="124">
        <f>IF(CS15="","",CS15/SUM(EW15:EZ15))</f>
      </c>
      <c r="CV15" s="123">
        <f t="shared" si="38"/>
      </c>
      <c r="CW15" s="120">
        <f>IF(CO15="","",CV15/SUM(DI15:EZ15))</f>
      </c>
      <c r="CX15" s="44"/>
      <c r="CY15" s="44"/>
      <c r="CZ15" s="44"/>
      <c r="DA15" s="44"/>
      <c r="DB15" s="121">
        <f t="shared" si="39"/>
      </c>
      <c r="DC15" s="119">
        <f t="shared" si="40"/>
        <v>0</v>
      </c>
      <c r="DD15" s="124">
        <f>IF(DB15="","",DB15/SUM(FA15:FD15))</f>
      </c>
      <c r="DE15" s="123">
        <f t="shared" si="41"/>
      </c>
      <c r="DF15" s="120">
        <f>IF(CX15="","",DE15/SUM(DI15:FD15))</f>
      </c>
      <c r="DG15" s="82" t="str">
        <f t="shared" si="42"/>
        <v>B</v>
      </c>
      <c r="DH15" s="75">
        <f>IF(E15&gt;0,(J15+Q15+Z15+AI15+AR15+BA15+BJ15+BS15+CB15+CK15+CT15+DC15)/SUM(DI15:FD15),0)</f>
        <v>0</v>
      </c>
      <c r="DI15" s="125">
        <f t="shared" si="43"/>
        <v>0</v>
      </c>
      <c r="DJ15" s="125">
        <f t="shared" si="44"/>
        <v>0</v>
      </c>
      <c r="DK15" s="125">
        <f t="shared" si="45"/>
        <v>0</v>
      </c>
      <c r="DL15" s="125">
        <f t="shared" si="46"/>
        <v>0</v>
      </c>
      <c r="DM15" s="75">
        <f t="shared" si="47"/>
        <v>0</v>
      </c>
      <c r="DN15" s="75">
        <f t="shared" si="48"/>
        <v>0</v>
      </c>
      <c r="DO15" s="75">
        <f t="shared" si="49"/>
        <v>0</v>
      </c>
      <c r="DP15" s="75">
        <f t="shared" si="50"/>
        <v>0</v>
      </c>
      <c r="DQ15" s="125">
        <f t="shared" si="51"/>
        <v>0</v>
      </c>
      <c r="DR15" s="125">
        <f t="shared" si="52"/>
        <v>0</v>
      </c>
      <c r="DS15" s="125">
        <f t="shared" si="53"/>
        <v>0</v>
      </c>
      <c r="DT15" s="125">
        <f t="shared" si="54"/>
        <v>0</v>
      </c>
      <c r="DU15" s="75">
        <f t="shared" si="55"/>
        <v>0</v>
      </c>
      <c r="DV15" s="75">
        <f t="shared" si="56"/>
        <v>0</v>
      </c>
      <c r="DW15" s="75">
        <f t="shared" si="57"/>
        <v>0</v>
      </c>
      <c r="DX15" s="75">
        <f t="shared" si="58"/>
        <v>0</v>
      </c>
      <c r="DY15" s="125">
        <f t="shared" si="59"/>
        <v>0</v>
      </c>
      <c r="DZ15" s="125">
        <f t="shared" si="60"/>
        <v>0</v>
      </c>
      <c r="EA15" s="125">
        <f t="shared" si="61"/>
        <v>0</v>
      </c>
      <c r="EB15" s="125">
        <f t="shared" si="62"/>
        <v>0</v>
      </c>
      <c r="EC15" s="75">
        <f t="shared" si="63"/>
        <v>0</v>
      </c>
      <c r="ED15" s="75">
        <f t="shared" si="64"/>
        <v>0</v>
      </c>
      <c r="EE15" s="75">
        <f t="shared" si="65"/>
        <v>0</v>
      </c>
      <c r="EF15" s="75">
        <f t="shared" si="66"/>
        <v>0</v>
      </c>
      <c r="EG15" s="125">
        <f t="shared" si="67"/>
        <v>0</v>
      </c>
      <c r="EH15" s="125">
        <f t="shared" si="68"/>
        <v>0</v>
      </c>
      <c r="EI15" s="125">
        <f t="shared" si="69"/>
        <v>0</v>
      </c>
      <c r="EJ15" s="125">
        <f t="shared" si="70"/>
        <v>0</v>
      </c>
      <c r="EK15" s="75">
        <f t="shared" si="71"/>
        <v>0</v>
      </c>
      <c r="EL15" s="75">
        <f t="shared" si="72"/>
        <v>0</v>
      </c>
      <c r="EM15" s="75">
        <f t="shared" si="73"/>
        <v>0</v>
      </c>
      <c r="EN15" s="75">
        <f t="shared" si="74"/>
        <v>0</v>
      </c>
      <c r="EO15" s="125">
        <f t="shared" si="75"/>
        <v>0</v>
      </c>
      <c r="EP15" s="125">
        <f t="shared" si="76"/>
        <v>0</v>
      </c>
      <c r="EQ15" s="125">
        <f t="shared" si="77"/>
        <v>0</v>
      </c>
      <c r="ER15" s="125">
        <f t="shared" si="78"/>
        <v>0</v>
      </c>
      <c r="ES15" s="75">
        <f t="shared" si="79"/>
        <v>0</v>
      </c>
      <c r="ET15" s="75">
        <f t="shared" si="80"/>
        <v>0</v>
      </c>
      <c r="EU15" s="75">
        <f t="shared" si="81"/>
        <v>0</v>
      </c>
      <c r="EV15" s="75">
        <f t="shared" si="82"/>
        <v>0</v>
      </c>
      <c r="EW15" s="125">
        <f t="shared" si="83"/>
        <v>0</v>
      </c>
      <c r="EX15" s="125">
        <f t="shared" si="84"/>
        <v>0</v>
      </c>
      <c r="EY15" s="125">
        <f t="shared" si="85"/>
        <v>0</v>
      </c>
      <c r="EZ15" s="125">
        <f t="shared" si="86"/>
        <v>0</v>
      </c>
      <c r="FA15" s="75">
        <f t="shared" si="87"/>
        <v>0</v>
      </c>
      <c r="FB15" s="75">
        <f t="shared" si="88"/>
        <v>0</v>
      </c>
      <c r="FC15" s="75">
        <f t="shared" si="89"/>
        <v>0</v>
      </c>
      <c r="FD15" s="75">
        <f t="shared" si="90"/>
        <v>0</v>
      </c>
    </row>
    <row r="16" spans="1:160" ht="11.25">
      <c r="A16" s="127" t="s">
        <v>39</v>
      </c>
      <c r="B16" s="182">
        <v>29</v>
      </c>
      <c r="C16" s="44" t="s">
        <v>66</v>
      </c>
      <c r="D16" s="116">
        <f>IF(E16="","",SUM(DI16:FD16))</f>
        <v>30</v>
      </c>
      <c r="E16" s="117">
        <v>111</v>
      </c>
      <c r="F16" s="117">
        <v>110</v>
      </c>
      <c r="G16" s="117">
        <v>117</v>
      </c>
      <c r="H16" s="117">
        <v>101</v>
      </c>
      <c r="I16" s="118">
        <f t="shared" si="0"/>
        <v>439</v>
      </c>
      <c r="J16" s="119">
        <f t="shared" si="1"/>
        <v>439</v>
      </c>
      <c r="K16" s="120">
        <f t="shared" si="2"/>
        <v>109.75</v>
      </c>
      <c r="L16" s="44">
        <v>119</v>
      </c>
      <c r="M16" s="44">
        <v>122</v>
      </c>
      <c r="N16" s="44">
        <v>100</v>
      </c>
      <c r="O16" s="44">
        <v>120</v>
      </c>
      <c r="P16" s="121">
        <f t="shared" si="3"/>
        <v>461</v>
      </c>
      <c r="Q16" s="119">
        <f t="shared" si="4"/>
        <v>461</v>
      </c>
      <c r="R16" s="122">
        <f t="shared" si="5"/>
        <v>115.25</v>
      </c>
      <c r="S16" s="123">
        <f t="shared" si="6"/>
        <v>900</v>
      </c>
      <c r="T16" s="120">
        <f t="shared" si="7"/>
        <v>112.5</v>
      </c>
      <c r="U16" s="44">
        <v>110</v>
      </c>
      <c r="V16" s="44">
        <v>119</v>
      </c>
      <c r="W16" s="44">
        <v>114</v>
      </c>
      <c r="X16" s="44">
        <v>123</v>
      </c>
      <c r="Y16" s="121">
        <f t="shared" si="8"/>
        <v>466</v>
      </c>
      <c r="Z16" s="119">
        <f t="shared" si="9"/>
        <v>466</v>
      </c>
      <c r="AA16" s="124">
        <f t="shared" si="10"/>
        <v>116.5</v>
      </c>
      <c r="AB16" s="123">
        <f t="shared" si="11"/>
        <v>1366</v>
      </c>
      <c r="AC16" s="120">
        <f t="shared" si="12"/>
        <v>113.83333333333333</v>
      </c>
      <c r="AD16" s="44">
        <v>116</v>
      </c>
      <c r="AE16" s="44">
        <v>116</v>
      </c>
      <c r="AF16" s="44">
        <v>113</v>
      </c>
      <c r="AG16" s="44">
        <v>118</v>
      </c>
      <c r="AH16" s="121">
        <f t="shared" si="13"/>
        <v>463</v>
      </c>
      <c r="AI16" s="119">
        <f t="shared" si="14"/>
        <v>463</v>
      </c>
      <c r="AJ16" s="124">
        <f t="shared" si="15"/>
        <v>115.75</v>
      </c>
      <c r="AK16" s="123">
        <f t="shared" si="16"/>
        <v>1829</v>
      </c>
      <c r="AL16" s="120">
        <f t="shared" si="17"/>
        <v>114.3125</v>
      </c>
      <c r="AM16" s="44">
        <v>112</v>
      </c>
      <c r="AN16" s="44">
        <v>111</v>
      </c>
      <c r="AO16" s="44">
        <v>123</v>
      </c>
      <c r="AP16" s="44">
        <v>129</v>
      </c>
      <c r="AQ16" s="121">
        <f t="shared" si="18"/>
        <v>475</v>
      </c>
      <c r="AR16" s="119">
        <f t="shared" si="19"/>
        <v>475</v>
      </c>
      <c r="AS16" s="124">
        <f>IF(AQ16="","",AQ16/SUM(DY16:EB16))</f>
        <v>118.75</v>
      </c>
      <c r="AT16" s="123">
        <f t="shared" si="20"/>
        <v>2304</v>
      </c>
      <c r="AU16" s="120">
        <f>IF(AM16="","",AT16/SUM(DI16:EB16))</f>
        <v>115.2</v>
      </c>
      <c r="AV16" s="44">
        <v>124</v>
      </c>
      <c r="AW16" s="44">
        <v>127</v>
      </c>
      <c r="AX16" s="44">
        <v>120</v>
      </c>
      <c r="AY16" s="44">
        <v>133</v>
      </c>
      <c r="AZ16" s="121">
        <f t="shared" si="21"/>
        <v>504</v>
      </c>
      <c r="BA16" s="119">
        <f t="shared" si="22"/>
        <v>504</v>
      </c>
      <c r="BB16" s="124">
        <f>IF(AZ16="","",AZ16/SUM(EC16:EF16))</f>
        <v>126</v>
      </c>
      <c r="BC16" s="123">
        <f t="shared" si="23"/>
        <v>2808</v>
      </c>
      <c r="BD16" s="120">
        <f>IF(AV16="","",BC16/SUM(DI16:EF16))</f>
        <v>117</v>
      </c>
      <c r="BE16" s="44">
        <v>117</v>
      </c>
      <c r="BF16" s="44">
        <v>109</v>
      </c>
      <c r="BG16" s="44">
        <v>133</v>
      </c>
      <c r="BH16" s="44">
        <v>126</v>
      </c>
      <c r="BI16" s="121">
        <f t="shared" si="24"/>
        <v>485</v>
      </c>
      <c r="BJ16" s="119">
        <f t="shared" si="25"/>
        <v>485</v>
      </c>
      <c r="BK16" s="124">
        <f>IF(BI16="","",BI16/SUM(EG16:EJ16))</f>
        <v>121.25</v>
      </c>
      <c r="BL16" s="123">
        <f t="shared" si="26"/>
        <v>3293</v>
      </c>
      <c r="BM16" s="120">
        <f>IF(BE16="","",BL16/SUM(DI16:EJ16))</f>
        <v>117.60714285714286</v>
      </c>
      <c r="BN16" s="44">
        <v>125</v>
      </c>
      <c r="BO16" s="44">
        <v>113</v>
      </c>
      <c r="BP16" s="44"/>
      <c r="BQ16" s="44"/>
      <c r="BR16" s="121">
        <f t="shared" si="27"/>
        <v>238</v>
      </c>
      <c r="BS16" s="119">
        <f t="shared" si="28"/>
        <v>238</v>
      </c>
      <c r="BT16" s="124">
        <f>IF(BR16="","",BR16/SUM(EK16:EN16))</f>
        <v>119</v>
      </c>
      <c r="BU16" s="123">
        <f t="shared" si="29"/>
        <v>3531</v>
      </c>
      <c r="BV16" s="120">
        <f>IF(BN16="","",BU16/SUM(DI16:EN16))</f>
        <v>117.7</v>
      </c>
      <c r="BW16" s="44"/>
      <c r="BX16" s="44"/>
      <c r="BY16" s="44"/>
      <c r="BZ16" s="44"/>
      <c r="CA16" s="121">
        <f t="shared" si="30"/>
      </c>
      <c r="CB16" s="119">
        <f t="shared" si="31"/>
        <v>0</v>
      </c>
      <c r="CC16" s="124">
        <f>IF(CA16="","",CA16/SUM(EO16:ER16))</f>
      </c>
      <c r="CD16" s="123">
        <f t="shared" si="32"/>
      </c>
      <c r="CE16" s="120">
        <f>IF(BW16="","",CD16/SUM(DI16:ER16))</f>
      </c>
      <c r="CF16" s="44"/>
      <c r="CG16" s="44"/>
      <c r="CH16" s="44"/>
      <c r="CI16" s="44"/>
      <c r="CJ16" s="121">
        <f t="shared" si="33"/>
      </c>
      <c r="CK16" s="119">
        <f t="shared" si="34"/>
        <v>0</v>
      </c>
      <c r="CL16" s="124">
        <f>IF(CJ16="","",CJ16/SUM(ES16:EV16))</f>
      </c>
      <c r="CM16" s="123">
        <f t="shared" si="35"/>
      </c>
      <c r="CN16" s="120">
        <f>IF(CF16="","",CM16/SUM(DI16:EV16))</f>
      </c>
      <c r="CO16" s="44"/>
      <c r="CP16" s="44"/>
      <c r="CQ16" s="44"/>
      <c r="CR16" s="44"/>
      <c r="CS16" s="121">
        <f t="shared" si="36"/>
      </c>
      <c r="CT16" s="119">
        <f t="shared" si="37"/>
        <v>0</v>
      </c>
      <c r="CU16" s="124">
        <f>IF(CS16="","",CS16/SUM(EW16:EZ16))</f>
      </c>
      <c r="CV16" s="123">
        <f t="shared" si="38"/>
      </c>
      <c r="CW16" s="120">
        <f>IF(CO16="","",CV16/SUM(DI16:EZ16))</f>
      </c>
      <c r="CX16" s="44"/>
      <c r="CY16" s="44"/>
      <c r="CZ16" s="44"/>
      <c r="DA16" s="44"/>
      <c r="DB16" s="121">
        <f t="shared" si="39"/>
      </c>
      <c r="DC16" s="119">
        <f t="shared" si="40"/>
        <v>0</v>
      </c>
      <c r="DD16" s="124">
        <f>IF(DB16="","",DB16/SUM(FA16:FD16))</f>
      </c>
      <c r="DE16" s="123">
        <f t="shared" si="41"/>
      </c>
      <c r="DF16" s="120">
        <f>IF(CX16="","",DE16/SUM(DI16:FD16))</f>
      </c>
      <c r="DG16" s="82" t="str">
        <f t="shared" si="42"/>
        <v>B</v>
      </c>
      <c r="DH16" s="75">
        <f>IF(E16&gt;0,(J16+Q16+Z16+AI16+AR16+BA16+BJ16+BS16+CB16+CK16+CT16+DC16)/SUM(DI16:FD16),0)</f>
        <v>117.7</v>
      </c>
      <c r="DI16" s="125">
        <f t="shared" si="43"/>
        <v>1</v>
      </c>
      <c r="DJ16" s="125">
        <f t="shared" si="44"/>
        <v>1</v>
      </c>
      <c r="DK16" s="125">
        <f t="shared" si="45"/>
        <v>1</v>
      </c>
      <c r="DL16" s="125">
        <f t="shared" si="46"/>
        <v>1</v>
      </c>
      <c r="DM16" s="75">
        <f t="shared" si="47"/>
        <v>1</v>
      </c>
      <c r="DN16" s="75">
        <f t="shared" si="48"/>
        <v>1</v>
      </c>
      <c r="DO16" s="75">
        <f t="shared" si="49"/>
        <v>1</v>
      </c>
      <c r="DP16" s="75">
        <f t="shared" si="50"/>
        <v>1</v>
      </c>
      <c r="DQ16" s="125">
        <f t="shared" si="51"/>
        <v>1</v>
      </c>
      <c r="DR16" s="125">
        <f t="shared" si="52"/>
        <v>1</v>
      </c>
      <c r="DS16" s="125">
        <f t="shared" si="53"/>
        <v>1</v>
      </c>
      <c r="DT16" s="125">
        <f t="shared" si="54"/>
        <v>1</v>
      </c>
      <c r="DU16" s="75">
        <f t="shared" si="55"/>
        <v>1</v>
      </c>
      <c r="DV16" s="75">
        <f t="shared" si="56"/>
        <v>1</v>
      </c>
      <c r="DW16" s="75">
        <f t="shared" si="57"/>
        <v>1</v>
      </c>
      <c r="DX16" s="75">
        <f t="shared" si="58"/>
        <v>1</v>
      </c>
      <c r="DY16" s="125">
        <f t="shared" si="59"/>
        <v>1</v>
      </c>
      <c r="DZ16" s="125">
        <f t="shared" si="60"/>
        <v>1</v>
      </c>
      <c r="EA16" s="125">
        <f t="shared" si="61"/>
        <v>1</v>
      </c>
      <c r="EB16" s="125">
        <f t="shared" si="62"/>
        <v>1</v>
      </c>
      <c r="EC16" s="75">
        <f t="shared" si="63"/>
        <v>1</v>
      </c>
      <c r="ED16" s="75">
        <f t="shared" si="64"/>
        <v>1</v>
      </c>
      <c r="EE16" s="75">
        <f t="shared" si="65"/>
        <v>1</v>
      </c>
      <c r="EF16" s="75">
        <f t="shared" si="66"/>
        <v>1</v>
      </c>
      <c r="EG16" s="125">
        <f t="shared" si="67"/>
        <v>1</v>
      </c>
      <c r="EH16" s="125">
        <f t="shared" si="68"/>
        <v>1</v>
      </c>
      <c r="EI16" s="125">
        <f t="shared" si="69"/>
        <v>1</v>
      </c>
      <c r="EJ16" s="125">
        <f t="shared" si="70"/>
        <v>1</v>
      </c>
      <c r="EK16" s="75">
        <f t="shared" si="71"/>
        <v>1</v>
      </c>
      <c r="EL16" s="75">
        <f t="shared" si="72"/>
        <v>1</v>
      </c>
      <c r="EM16" s="75">
        <f t="shared" si="73"/>
        <v>0</v>
      </c>
      <c r="EN16" s="75">
        <f t="shared" si="74"/>
        <v>0</v>
      </c>
      <c r="EO16" s="125">
        <f t="shared" si="75"/>
        <v>0</v>
      </c>
      <c r="EP16" s="125">
        <f t="shared" si="76"/>
        <v>0</v>
      </c>
      <c r="EQ16" s="125">
        <f t="shared" si="77"/>
        <v>0</v>
      </c>
      <c r="ER16" s="125">
        <f t="shared" si="78"/>
        <v>0</v>
      </c>
      <c r="ES16" s="75">
        <f t="shared" si="79"/>
        <v>0</v>
      </c>
      <c r="ET16" s="75">
        <f t="shared" si="80"/>
        <v>0</v>
      </c>
      <c r="EU16" s="75">
        <f t="shared" si="81"/>
        <v>0</v>
      </c>
      <c r="EV16" s="75">
        <f t="shared" si="82"/>
        <v>0</v>
      </c>
      <c r="EW16" s="125">
        <f t="shared" si="83"/>
        <v>0</v>
      </c>
      <c r="EX16" s="125">
        <f t="shared" si="84"/>
        <v>0</v>
      </c>
      <c r="EY16" s="125">
        <f t="shared" si="85"/>
        <v>0</v>
      </c>
      <c r="EZ16" s="125">
        <f t="shared" si="86"/>
        <v>0</v>
      </c>
      <c r="FA16" s="75">
        <f t="shared" si="87"/>
        <v>0</v>
      </c>
      <c r="FB16" s="75">
        <f t="shared" si="88"/>
        <v>0</v>
      </c>
      <c r="FC16" s="75">
        <f t="shared" si="89"/>
        <v>0</v>
      </c>
      <c r="FD16" s="75">
        <f t="shared" si="90"/>
        <v>0</v>
      </c>
    </row>
    <row r="17" spans="1:160" ht="11.25">
      <c r="A17" s="127" t="s">
        <v>39</v>
      </c>
      <c r="B17" s="182">
        <v>34</v>
      </c>
      <c r="C17" s="44" t="s">
        <v>67</v>
      </c>
      <c r="D17" s="116">
        <f>IF(E17="","",SUM(DI17:FD17))</f>
        <v>48</v>
      </c>
      <c r="E17" s="117">
        <v>113</v>
      </c>
      <c r="F17" s="117">
        <v>102</v>
      </c>
      <c r="G17" s="117">
        <v>114</v>
      </c>
      <c r="H17" s="117">
        <v>92</v>
      </c>
      <c r="I17" s="118">
        <f t="shared" si="0"/>
        <v>421</v>
      </c>
      <c r="J17" s="119">
        <f t="shared" si="1"/>
        <v>421</v>
      </c>
      <c r="K17" s="120">
        <f t="shared" si="2"/>
        <v>105.25</v>
      </c>
      <c r="L17" s="44">
        <v>116</v>
      </c>
      <c r="M17" s="44">
        <v>109</v>
      </c>
      <c r="N17" s="44">
        <v>109</v>
      </c>
      <c r="O17" s="44">
        <v>111</v>
      </c>
      <c r="P17" s="121">
        <f t="shared" si="3"/>
        <v>445</v>
      </c>
      <c r="Q17" s="119">
        <f t="shared" si="4"/>
        <v>445</v>
      </c>
      <c r="R17" s="122">
        <f t="shared" si="5"/>
        <v>111.25</v>
      </c>
      <c r="S17" s="123">
        <f t="shared" si="6"/>
        <v>866</v>
      </c>
      <c r="T17" s="120">
        <f t="shared" si="7"/>
        <v>108.25</v>
      </c>
      <c r="U17" s="44">
        <v>102</v>
      </c>
      <c r="V17" s="44">
        <v>117</v>
      </c>
      <c r="W17" s="44">
        <v>108</v>
      </c>
      <c r="X17" s="44">
        <v>108</v>
      </c>
      <c r="Y17" s="121">
        <f t="shared" si="8"/>
        <v>435</v>
      </c>
      <c r="Z17" s="119">
        <f t="shared" si="9"/>
        <v>435</v>
      </c>
      <c r="AA17" s="124">
        <f t="shared" si="10"/>
        <v>108.75</v>
      </c>
      <c r="AB17" s="123">
        <f t="shared" si="11"/>
        <v>1301</v>
      </c>
      <c r="AC17" s="120">
        <f t="shared" si="12"/>
        <v>108.41666666666667</v>
      </c>
      <c r="AD17" s="44">
        <v>97</v>
      </c>
      <c r="AE17" s="44">
        <v>115</v>
      </c>
      <c r="AF17" s="44">
        <v>117</v>
      </c>
      <c r="AG17" s="44">
        <v>109</v>
      </c>
      <c r="AH17" s="121">
        <f t="shared" si="13"/>
        <v>438</v>
      </c>
      <c r="AI17" s="119">
        <f t="shared" si="14"/>
        <v>438</v>
      </c>
      <c r="AJ17" s="124">
        <f t="shared" si="15"/>
        <v>109.5</v>
      </c>
      <c r="AK17" s="123">
        <f t="shared" si="16"/>
        <v>1739</v>
      </c>
      <c r="AL17" s="120">
        <f t="shared" si="17"/>
        <v>108.6875</v>
      </c>
      <c r="AM17" s="44">
        <v>108</v>
      </c>
      <c r="AN17" s="44">
        <v>110</v>
      </c>
      <c r="AO17" s="44">
        <v>113</v>
      </c>
      <c r="AP17" s="44">
        <v>114</v>
      </c>
      <c r="AQ17" s="121">
        <f t="shared" si="18"/>
        <v>445</v>
      </c>
      <c r="AR17" s="119">
        <f t="shared" si="19"/>
        <v>445</v>
      </c>
      <c r="AS17" s="124">
        <f>IF(AQ17="","",AQ17/SUM(DY17:EB17))</f>
        <v>111.25</v>
      </c>
      <c r="AT17" s="123">
        <f t="shared" si="20"/>
        <v>2184</v>
      </c>
      <c r="AU17" s="120">
        <f>IF(AM17="","",AT17/SUM(DI17:EB17))</f>
        <v>109.2</v>
      </c>
      <c r="AV17" s="44">
        <v>118</v>
      </c>
      <c r="AW17" s="44">
        <v>122</v>
      </c>
      <c r="AX17" s="44">
        <v>118</v>
      </c>
      <c r="AY17" s="44">
        <v>102</v>
      </c>
      <c r="AZ17" s="121">
        <f t="shared" si="21"/>
        <v>460</v>
      </c>
      <c r="BA17" s="119">
        <f t="shared" si="22"/>
        <v>460</v>
      </c>
      <c r="BB17" s="124">
        <f>IF(AZ17="","",AZ17/SUM(EC17:EF17))</f>
        <v>115</v>
      </c>
      <c r="BC17" s="123">
        <f t="shared" si="23"/>
        <v>2644</v>
      </c>
      <c r="BD17" s="120">
        <f>IF(AV17="","",BC17/SUM(DI17:EF17))</f>
        <v>110.16666666666667</v>
      </c>
      <c r="BE17" s="44">
        <v>116</v>
      </c>
      <c r="BF17" s="44">
        <v>111</v>
      </c>
      <c r="BG17" s="44">
        <v>111</v>
      </c>
      <c r="BH17" s="44">
        <v>115</v>
      </c>
      <c r="BI17" s="121">
        <f t="shared" si="24"/>
        <v>453</v>
      </c>
      <c r="BJ17" s="119">
        <f t="shared" si="25"/>
        <v>453</v>
      </c>
      <c r="BK17" s="124">
        <f>IF(BI17="","",BI17/SUM(EG17:EJ17))</f>
        <v>113.25</v>
      </c>
      <c r="BL17" s="123">
        <f t="shared" si="26"/>
        <v>3097</v>
      </c>
      <c r="BM17" s="120">
        <f>IF(BE17="","",BL17/SUM(DI17:EJ17))</f>
        <v>110.60714285714286</v>
      </c>
      <c r="BN17" s="44">
        <v>108</v>
      </c>
      <c r="BO17" s="44">
        <v>124</v>
      </c>
      <c r="BP17" s="44">
        <v>121</v>
      </c>
      <c r="BQ17" s="44">
        <v>121</v>
      </c>
      <c r="BR17" s="121">
        <f t="shared" si="27"/>
        <v>474</v>
      </c>
      <c r="BS17" s="119">
        <f t="shared" si="28"/>
        <v>474</v>
      </c>
      <c r="BT17" s="124">
        <f>IF(BR17="","",BR17/SUM(EK17:EN17))</f>
        <v>118.5</v>
      </c>
      <c r="BU17" s="123">
        <f t="shared" si="29"/>
        <v>3571</v>
      </c>
      <c r="BV17" s="120">
        <f>IF(BN17="","",BU17/SUM(DI17:EN17))</f>
        <v>111.59375</v>
      </c>
      <c r="BW17" s="44">
        <v>110</v>
      </c>
      <c r="BX17" s="44">
        <v>113</v>
      </c>
      <c r="BY17" s="44">
        <v>105</v>
      </c>
      <c r="BZ17" s="44">
        <v>117</v>
      </c>
      <c r="CA17" s="121">
        <f t="shared" si="30"/>
        <v>445</v>
      </c>
      <c r="CB17" s="119">
        <f t="shared" si="31"/>
        <v>445</v>
      </c>
      <c r="CC17" s="124">
        <f>IF(CA17="","",CA17/SUM(EO17:ER17))</f>
        <v>111.25</v>
      </c>
      <c r="CD17" s="123">
        <f t="shared" si="32"/>
        <v>4016</v>
      </c>
      <c r="CE17" s="120">
        <f>IF(BW17="","",CD17/SUM(DI17:ER17))</f>
        <v>111.55555555555556</v>
      </c>
      <c r="CF17" s="44">
        <v>106</v>
      </c>
      <c r="CG17" s="44">
        <v>104</v>
      </c>
      <c r="CH17" s="44">
        <v>115</v>
      </c>
      <c r="CI17" s="44">
        <v>118</v>
      </c>
      <c r="CJ17" s="121">
        <f t="shared" si="33"/>
        <v>443</v>
      </c>
      <c r="CK17" s="119">
        <f t="shared" si="34"/>
        <v>443</v>
      </c>
      <c r="CL17" s="124">
        <f>IF(CJ17="","",CJ17/SUM(ES17:EV17))</f>
        <v>110.75</v>
      </c>
      <c r="CM17" s="123">
        <f t="shared" si="35"/>
        <v>4459</v>
      </c>
      <c r="CN17" s="120">
        <f>IF(CF17="","",CM17/SUM(DI17:EV17))</f>
        <v>111.475</v>
      </c>
      <c r="CO17" s="44">
        <v>118</v>
      </c>
      <c r="CP17" s="44">
        <v>119</v>
      </c>
      <c r="CQ17" s="44">
        <v>119</v>
      </c>
      <c r="CR17" s="44">
        <v>108</v>
      </c>
      <c r="CS17" s="121">
        <f t="shared" si="36"/>
        <v>464</v>
      </c>
      <c r="CT17" s="119">
        <f t="shared" si="37"/>
        <v>464</v>
      </c>
      <c r="CU17" s="124">
        <f>IF(CS17="","",CS17/SUM(EW17:EZ17))</f>
        <v>116</v>
      </c>
      <c r="CV17" s="123">
        <f t="shared" si="38"/>
        <v>4923</v>
      </c>
      <c r="CW17" s="120">
        <f>IF(CO17="","",CV17/SUM(DI17:EZ17))</f>
        <v>111.88636363636364</v>
      </c>
      <c r="CX17" s="44">
        <v>102</v>
      </c>
      <c r="CY17" s="44">
        <v>126</v>
      </c>
      <c r="CZ17" s="44">
        <v>95</v>
      </c>
      <c r="DA17" s="44">
        <v>105</v>
      </c>
      <c r="DB17" s="121">
        <f t="shared" si="39"/>
        <v>428</v>
      </c>
      <c r="DC17" s="119">
        <f t="shared" si="40"/>
        <v>428</v>
      </c>
      <c r="DD17" s="124">
        <f>IF(DB17="","",DB17/SUM(FA17:FD17))</f>
        <v>107</v>
      </c>
      <c r="DE17" s="123">
        <f t="shared" si="41"/>
        <v>5351</v>
      </c>
      <c r="DF17" s="120">
        <f>IF(CX17="","",DE17/SUM(DI17:FD17))</f>
        <v>111.47916666666667</v>
      </c>
      <c r="DG17" s="82" t="str">
        <f t="shared" si="42"/>
        <v>B</v>
      </c>
      <c r="DH17" s="75">
        <f>IF(E17&gt;0,(J17+Q17+Z17+AI17+AR17+BA17+BJ17+BS17+CB17+CK17+CT17+DC17)/SUM(DI17:FD17),0)</f>
        <v>111.47916666666667</v>
      </c>
      <c r="DI17" s="125">
        <f t="shared" si="43"/>
        <v>1</v>
      </c>
      <c r="DJ17" s="125">
        <f t="shared" si="44"/>
        <v>1</v>
      </c>
      <c r="DK17" s="125">
        <f t="shared" si="45"/>
        <v>1</v>
      </c>
      <c r="DL17" s="125">
        <f t="shared" si="46"/>
        <v>1</v>
      </c>
      <c r="DM17" s="75">
        <f t="shared" si="47"/>
        <v>1</v>
      </c>
      <c r="DN17" s="75">
        <f t="shared" si="48"/>
        <v>1</v>
      </c>
      <c r="DO17" s="75">
        <f t="shared" si="49"/>
        <v>1</v>
      </c>
      <c r="DP17" s="75">
        <f t="shared" si="50"/>
        <v>1</v>
      </c>
      <c r="DQ17" s="125">
        <f t="shared" si="51"/>
        <v>1</v>
      </c>
      <c r="DR17" s="125">
        <f t="shared" si="52"/>
        <v>1</v>
      </c>
      <c r="DS17" s="125">
        <f t="shared" si="53"/>
        <v>1</v>
      </c>
      <c r="DT17" s="125">
        <f t="shared" si="54"/>
        <v>1</v>
      </c>
      <c r="DU17" s="75">
        <f t="shared" si="55"/>
        <v>1</v>
      </c>
      <c r="DV17" s="75">
        <f t="shared" si="56"/>
        <v>1</v>
      </c>
      <c r="DW17" s="75">
        <f t="shared" si="57"/>
        <v>1</v>
      </c>
      <c r="DX17" s="75">
        <f t="shared" si="58"/>
        <v>1</v>
      </c>
      <c r="DY17" s="125">
        <f t="shared" si="59"/>
        <v>1</v>
      </c>
      <c r="DZ17" s="125">
        <f t="shared" si="60"/>
        <v>1</v>
      </c>
      <c r="EA17" s="125">
        <f t="shared" si="61"/>
        <v>1</v>
      </c>
      <c r="EB17" s="125">
        <f t="shared" si="62"/>
        <v>1</v>
      </c>
      <c r="EC17" s="75">
        <f t="shared" si="63"/>
        <v>1</v>
      </c>
      <c r="ED17" s="75">
        <f t="shared" si="64"/>
        <v>1</v>
      </c>
      <c r="EE17" s="75">
        <f t="shared" si="65"/>
        <v>1</v>
      </c>
      <c r="EF17" s="75">
        <f t="shared" si="66"/>
        <v>1</v>
      </c>
      <c r="EG17" s="125">
        <f t="shared" si="67"/>
        <v>1</v>
      </c>
      <c r="EH17" s="125">
        <f t="shared" si="68"/>
        <v>1</v>
      </c>
      <c r="EI17" s="125">
        <f t="shared" si="69"/>
        <v>1</v>
      </c>
      <c r="EJ17" s="125">
        <f t="shared" si="70"/>
        <v>1</v>
      </c>
      <c r="EK17" s="75">
        <f t="shared" si="71"/>
        <v>1</v>
      </c>
      <c r="EL17" s="75">
        <f t="shared" si="72"/>
        <v>1</v>
      </c>
      <c r="EM17" s="75">
        <f t="shared" si="73"/>
        <v>1</v>
      </c>
      <c r="EN17" s="75">
        <f t="shared" si="74"/>
        <v>1</v>
      </c>
      <c r="EO17" s="125">
        <f t="shared" si="75"/>
        <v>1</v>
      </c>
      <c r="EP17" s="125">
        <f t="shared" si="76"/>
        <v>1</v>
      </c>
      <c r="EQ17" s="125">
        <f t="shared" si="77"/>
        <v>1</v>
      </c>
      <c r="ER17" s="125">
        <f t="shared" si="78"/>
        <v>1</v>
      </c>
      <c r="ES17" s="75">
        <f t="shared" si="79"/>
        <v>1</v>
      </c>
      <c r="ET17" s="75">
        <f t="shared" si="80"/>
        <v>1</v>
      </c>
      <c r="EU17" s="75">
        <f t="shared" si="81"/>
        <v>1</v>
      </c>
      <c r="EV17" s="75">
        <f t="shared" si="82"/>
        <v>1</v>
      </c>
      <c r="EW17" s="125">
        <f t="shared" si="83"/>
        <v>1</v>
      </c>
      <c r="EX17" s="125">
        <f t="shared" si="84"/>
        <v>1</v>
      </c>
      <c r="EY17" s="125">
        <f t="shared" si="85"/>
        <v>1</v>
      </c>
      <c r="EZ17" s="125">
        <f t="shared" si="86"/>
        <v>1</v>
      </c>
      <c r="FA17" s="75">
        <f t="shared" si="87"/>
        <v>1</v>
      </c>
      <c r="FB17" s="75">
        <f t="shared" si="88"/>
        <v>1</v>
      </c>
      <c r="FC17" s="75">
        <f t="shared" si="89"/>
        <v>1</v>
      </c>
      <c r="FD17" s="75">
        <f t="shared" si="90"/>
        <v>1</v>
      </c>
    </row>
    <row r="18" spans="1:160" ht="11.25">
      <c r="A18" s="127" t="s">
        <v>39</v>
      </c>
      <c r="B18" s="182">
        <v>45</v>
      </c>
      <c r="C18" s="44" t="s">
        <v>133</v>
      </c>
      <c r="D18" s="116">
        <f>IF(E18="","",SUM(DI18:FD18))</f>
        <v>15</v>
      </c>
      <c r="E18" s="117">
        <v>115</v>
      </c>
      <c r="F18" s="117">
        <v>121</v>
      </c>
      <c r="G18" s="117">
        <v>117</v>
      </c>
      <c r="H18" s="117">
        <v>123</v>
      </c>
      <c r="I18" s="118">
        <f t="shared" si="0"/>
        <v>476</v>
      </c>
      <c r="J18" s="119">
        <f t="shared" si="1"/>
        <v>476</v>
      </c>
      <c r="K18" s="120">
        <f t="shared" si="2"/>
        <v>119</v>
      </c>
      <c r="L18" s="44">
        <v>130</v>
      </c>
      <c r="M18" s="44">
        <v>122</v>
      </c>
      <c r="N18" s="44">
        <v>102</v>
      </c>
      <c r="O18" s="44">
        <v>115</v>
      </c>
      <c r="P18" s="121">
        <f t="shared" si="3"/>
        <v>469</v>
      </c>
      <c r="Q18" s="119">
        <f t="shared" si="4"/>
        <v>469</v>
      </c>
      <c r="R18" s="122">
        <f t="shared" si="5"/>
        <v>117.25</v>
      </c>
      <c r="S18" s="123">
        <f t="shared" si="6"/>
        <v>945</v>
      </c>
      <c r="T18" s="120">
        <f t="shared" si="7"/>
        <v>118.125</v>
      </c>
      <c r="U18" s="44">
        <v>116</v>
      </c>
      <c r="V18" s="44">
        <v>118</v>
      </c>
      <c r="W18" s="44">
        <v>113</v>
      </c>
      <c r="X18" s="44">
        <v>114</v>
      </c>
      <c r="Y18" s="121">
        <f t="shared" si="8"/>
        <v>461</v>
      </c>
      <c r="Z18" s="119">
        <f t="shared" si="9"/>
        <v>461</v>
      </c>
      <c r="AA18" s="124">
        <f t="shared" si="10"/>
        <v>115.25</v>
      </c>
      <c r="AB18" s="123">
        <f t="shared" si="11"/>
        <v>1406</v>
      </c>
      <c r="AC18" s="120">
        <f t="shared" si="12"/>
        <v>117.16666666666667</v>
      </c>
      <c r="AD18" s="44">
        <v>110</v>
      </c>
      <c r="AE18" s="44">
        <v>112</v>
      </c>
      <c r="AF18" s="44">
        <v>117</v>
      </c>
      <c r="AG18" s="44"/>
      <c r="AH18" s="121">
        <f t="shared" si="13"/>
        <v>339</v>
      </c>
      <c r="AI18" s="119">
        <f t="shared" si="14"/>
        <v>339</v>
      </c>
      <c r="AJ18" s="124">
        <f t="shared" si="15"/>
        <v>113</v>
      </c>
      <c r="AK18" s="123">
        <f t="shared" si="16"/>
        <v>1745</v>
      </c>
      <c r="AL18" s="120">
        <f t="shared" si="17"/>
        <v>116.33333333333333</v>
      </c>
      <c r="AM18" s="44"/>
      <c r="AN18" s="44"/>
      <c r="AO18" s="44"/>
      <c r="AP18" s="44"/>
      <c r="AQ18" s="121">
        <f t="shared" si="18"/>
      </c>
      <c r="AR18" s="119">
        <f t="shared" si="19"/>
        <v>0</v>
      </c>
      <c r="AS18" s="124">
        <f>IF(AQ18="","",AQ18/SUM(DY18:EB18))</f>
      </c>
      <c r="AT18" s="123">
        <f t="shared" si="20"/>
      </c>
      <c r="AU18" s="120">
        <f>IF(AM18="","",AT18/SUM(DI18:EB18))</f>
      </c>
      <c r="AV18" s="44"/>
      <c r="AW18" s="44"/>
      <c r="AX18" s="44"/>
      <c r="AY18" s="44"/>
      <c r="AZ18" s="121">
        <f t="shared" si="21"/>
      </c>
      <c r="BA18" s="119">
        <f t="shared" si="22"/>
        <v>0</v>
      </c>
      <c r="BB18" s="124">
        <f>IF(AZ18="","",AZ18/SUM(EC18:EF18))</f>
      </c>
      <c r="BC18" s="123">
        <f t="shared" si="23"/>
      </c>
      <c r="BD18" s="120">
        <f>IF(AV18="","",BC18/SUM(DI18:EF18))</f>
      </c>
      <c r="BE18" s="44"/>
      <c r="BF18" s="44"/>
      <c r="BG18" s="44"/>
      <c r="BH18" s="44"/>
      <c r="BI18" s="121">
        <f t="shared" si="24"/>
      </c>
      <c r="BJ18" s="119">
        <f t="shared" si="25"/>
        <v>0</v>
      </c>
      <c r="BK18" s="124">
        <f>IF(BI18="","",BI18/SUM(EG18:EJ18))</f>
      </c>
      <c r="BL18" s="123">
        <f t="shared" si="26"/>
      </c>
      <c r="BM18" s="120">
        <f>IF(BE18="","",BL18/SUM(DI18:EJ18))</f>
      </c>
      <c r="BN18" s="44"/>
      <c r="BO18" s="44"/>
      <c r="BP18" s="44"/>
      <c r="BQ18" s="44"/>
      <c r="BR18" s="121">
        <f t="shared" si="27"/>
      </c>
      <c r="BS18" s="119">
        <f t="shared" si="28"/>
        <v>0</v>
      </c>
      <c r="BT18" s="124">
        <f>IF(BR18="","",BR18/SUM(EK18:EN18))</f>
      </c>
      <c r="BU18" s="123">
        <f t="shared" si="29"/>
      </c>
      <c r="BV18" s="120">
        <f>IF(BN18="","",BU18/SUM(DI18:EN18))</f>
      </c>
      <c r="BW18" s="44"/>
      <c r="BX18" s="44"/>
      <c r="BY18" s="44"/>
      <c r="BZ18" s="44"/>
      <c r="CA18" s="121">
        <f t="shared" si="30"/>
      </c>
      <c r="CB18" s="119">
        <f t="shared" si="31"/>
        <v>0</v>
      </c>
      <c r="CC18" s="124">
        <f>IF(CA18="","",CA18/SUM(EO18:ER18))</f>
      </c>
      <c r="CD18" s="123">
        <f t="shared" si="32"/>
      </c>
      <c r="CE18" s="120">
        <f>IF(BW18="","",CD18/SUM(DI18:ER18))</f>
      </c>
      <c r="CF18" s="44"/>
      <c r="CG18" s="44"/>
      <c r="CH18" s="44"/>
      <c r="CI18" s="44"/>
      <c r="CJ18" s="121">
        <f t="shared" si="33"/>
      </c>
      <c r="CK18" s="119">
        <f t="shared" si="34"/>
        <v>0</v>
      </c>
      <c r="CL18" s="124">
        <f>IF(CJ18="","",CJ18/SUM(ES18:EV18))</f>
      </c>
      <c r="CM18" s="123">
        <f t="shared" si="35"/>
      </c>
      <c r="CN18" s="120">
        <f>IF(CF18="","",CM18/SUM(DI18:EV18))</f>
      </c>
      <c r="CO18" s="44"/>
      <c r="CP18" s="44"/>
      <c r="CQ18" s="44"/>
      <c r="CR18" s="44"/>
      <c r="CS18" s="121">
        <f t="shared" si="36"/>
      </c>
      <c r="CT18" s="119">
        <f t="shared" si="37"/>
        <v>0</v>
      </c>
      <c r="CU18" s="124">
        <f>IF(CS18="","",CS18/SUM(EW18:EZ18))</f>
      </c>
      <c r="CV18" s="123">
        <f t="shared" si="38"/>
      </c>
      <c r="CW18" s="120">
        <f>IF(CO18="","",CV18/SUM(DI18:EZ18))</f>
      </c>
      <c r="CX18" s="44"/>
      <c r="CY18" s="44"/>
      <c r="CZ18" s="44"/>
      <c r="DA18" s="44"/>
      <c r="DB18" s="121">
        <f t="shared" si="39"/>
      </c>
      <c r="DC18" s="119">
        <f t="shared" si="40"/>
        <v>0</v>
      </c>
      <c r="DD18" s="124">
        <f>IF(DB18="","",DB18/SUM(FA18:FD18))</f>
      </c>
      <c r="DE18" s="123">
        <f t="shared" si="41"/>
      </c>
      <c r="DF18" s="120">
        <f>IF(CX18="","",DE18/SUM(DI18:FD18))</f>
      </c>
      <c r="DG18" s="82" t="str">
        <f t="shared" si="42"/>
        <v>B</v>
      </c>
      <c r="DH18" s="75">
        <f>IF(E18&gt;0,(J18+Q18+Z18+AI18+AR18+BA18+BJ18+BS18+CB18+CK18+CT18+DC18)/SUM(DI18:FD18),0)</f>
        <v>116.33333333333333</v>
      </c>
      <c r="DI18" s="125">
        <f t="shared" si="43"/>
        <v>1</v>
      </c>
      <c r="DJ18" s="125">
        <f t="shared" si="44"/>
        <v>1</v>
      </c>
      <c r="DK18" s="125">
        <f t="shared" si="45"/>
        <v>1</v>
      </c>
      <c r="DL18" s="125">
        <f t="shared" si="46"/>
        <v>1</v>
      </c>
      <c r="DM18" s="75">
        <f t="shared" si="47"/>
        <v>1</v>
      </c>
      <c r="DN18" s="75">
        <f t="shared" si="48"/>
        <v>1</v>
      </c>
      <c r="DO18" s="75">
        <f t="shared" si="49"/>
        <v>1</v>
      </c>
      <c r="DP18" s="75">
        <f t="shared" si="50"/>
        <v>1</v>
      </c>
      <c r="DQ18" s="125">
        <f t="shared" si="51"/>
        <v>1</v>
      </c>
      <c r="DR18" s="125">
        <f t="shared" si="52"/>
        <v>1</v>
      </c>
      <c r="DS18" s="125">
        <f t="shared" si="53"/>
        <v>1</v>
      </c>
      <c r="DT18" s="125">
        <f t="shared" si="54"/>
        <v>1</v>
      </c>
      <c r="DU18" s="75">
        <f t="shared" si="55"/>
        <v>1</v>
      </c>
      <c r="DV18" s="75">
        <f t="shared" si="56"/>
        <v>1</v>
      </c>
      <c r="DW18" s="75">
        <f t="shared" si="57"/>
        <v>1</v>
      </c>
      <c r="DX18" s="75">
        <f t="shared" si="58"/>
        <v>0</v>
      </c>
      <c r="DY18" s="125">
        <f t="shared" si="59"/>
        <v>0</v>
      </c>
      <c r="DZ18" s="125">
        <f t="shared" si="60"/>
        <v>0</v>
      </c>
      <c r="EA18" s="125">
        <f t="shared" si="61"/>
        <v>0</v>
      </c>
      <c r="EB18" s="125">
        <f t="shared" si="62"/>
        <v>0</v>
      </c>
      <c r="EC18" s="75">
        <f t="shared" si="63"/>
        <v>0</v>
      </c>
      <c r="ED18" s="75">
        <f t="shared" si="64"/>
        <v>0</v>
      </c>
      <c r="EE18" s="75">
        <f t="shared" si="65"/>
        <v>0</v>
      </c>
      <c r="EF18" s="75">
        <f t="shared" si="66"/>
        <v>0</v>
      </c>
      <c r="EG18" s="125">
        <f t="shared" si="67"/>
        <v>0</v>
      </c>
      <c r="EH18" s="125">
        <f t="shared" si="68"/>
        <v>0</v>
      </c>
      <c r="EI18" s="125">
        <f t="shared" si="69"/>
        <v>0</v>
      </c>
      <c r="EJ18" s="125">
        <f t="shared" si="70"/>
        <v>0</v>
      </c>
      <c r="EK18" s="75">
        <f t="shared" si="71"/>
        <v>0</v>
      </c>
      <c r="EL18" s="75">
        <f t="shared" si="72"/>
        <v>0</v>
      </c>
      <c r="EM18" s="75">
        <f t="shared" si="73"/>
        <v>0</v>
      </c>
      <c r="EN18" s="75">
        <f t="shared" si="74"/>
        <v>0</v>
      </c>
      <c r="EO18" s="125">
        <f t="shared" si="75"/>
        <v>0</v>
      </c>
      <c r="EP18" s="125">
        <f t="shared" si="76"/>
        <v>0</v>
      </c>
      <c r="EQ18" s="125">
        <f t="shared" si="77"/>
        <v>0</v>
      </c>
      <c r="ER18" s="125">
        <f t="shared" si="78"/>
        <v>0</v>
      </c>
      <c r="ES18" s="75">
        <f t="shared" si="79"/>
        <v>0</v>
      </c>
      <c r="ET18" s="75">
        <f t="shared" si="80"/>
        <v>0</v>
      </c>
      <c r="EU18" s="75">
        <f t="shared" si="81"/>
        <v>0</v>
      </c>
      <c r="EV18" s="75">
        <f t="shared" si="82"/>
        <v>0</v>
      </c>
      <c r="EW18" s="125">
        <f t="shared" si="83"/>
        <v>0</v>
      </c>
      <c r="EX18" s="125">
        <f t="shared" si="84"/>
        <v>0</v>
      </c>
      <c r="EY18" s="125">
        <f t="shared" si="85"/>
        <v>0</v>
      </c>
      <c r="EZ18" s="125">
        <f t="shared" si="86"/>
        <v>0</v>
      </c>
      <c r="FA18" s="75">
        <f t="shared" si="87"/>
        <v>0</v>
      </c>
      <c r="FB18" s="75">
        <f t="shared" si="88"/>
        <v>0</v>
      </c>
      <c r="FC18" s="75">
        <f t="shared" si="89"/>
        <v>0</v>
      </c>
      <c r="FD18" s="75">
        <f t="shared" si="90"/>
        <v>0</v>
      </c>
    </row>
    <row r="19" spans="1:160" ht="11.25">
      <c r="A19" s="127" t="s">
        <v>39</v>
      </c>
      <c r="B19" s="182">
        <v>48</v>
      </c>
      <c r="C19" s="44" t="s">
        <v>46</v>
      </c>
      <c r="D19" s="116">
        <f>IF(E19="","",SUM(DI19:FD19))</f>
        <v>11</v>
      </c>
      <c r="E19" s="117">
        <v>98</v>
      </c>
      <c r="F19" s="117">
        <v>98</v>
      </c>
      <c r="G19" s="117">
        <v>108</v>
      </c>
      <c r="H19" s="117">
        <v>102</v>
      </c>
      <c r="I19" s="118">
        <f t="shared" si="0"/>
        <v>406</v>
      </c>
      <c r="J19" s="119">
        <f t="shared" si="1"/>
        <v>406</v>
      </c>
      <c r="K19" s="120">
        <f t="shared" si="2"/>
        <v>101.5</v>
      </c>
      <c r="L19" s="44">
        <v>102</v>
      </c>
      <c r="M19" s="44">
        <v>89</v>
      </c>
      <c r="N19" s="44">
        <v>101</v>
      </c>
      <c r="O19" s="44">
        <v>93</v>
      </c>
      <c r="P19" s="121">
        <f t="shared" si="3"/>
        <v>385</v>
      </c>
      <c r="Q19" s="119">
        <f t="shared" si="4"/>
        <v>385</v>
      </c>
      <c r="R19" s="122">
        <f t="shared" si="5"/>
        <v>96.25</v>
      </c>
      <c r="S19" s="123">
        <f t="shared" si="6"/>
        <v>791</v>
      </c>
      <c r="T19" s="120">
        <f t="shared" si="7"/>
        <v>98.875</v>
      </c>
      <c r="U19" s="44">
        <v>91</v>
      </c>
      <c r="V19" s="44">
        <v>120</v>
      </c>
      <c r="W19" s="44">
        <v>110</v>
      </c>
      <c r="X19" s="44"/>
      <c r="Y19" s="121">
        <f t="shared" si="8"/>
        <v>321</v>
      </c>
      <c r="Z19" s="119">
        <f t="shared" si="9"/>
        <v>321</v>
      </c>
      <c r="AA19" s="124">
        <f t="shared" si="10"/>
        <v>107</v>
      </c>
      <c r="AB19" s="123">
        <f t="shared" si="11"/>
        <v>1112</v>
      </c>
      <c r="AC19" s="120">
        <f t="shared" si="12"/>
        <v>101.0909090909091</v>
      </c>
      <c r="AD19" s="44"/>
      <c r="AE19" s="44"/>
      <c r="AF19" s="44"/>
      <c r="AG19" s="44"/>
      <c r="AH19" s="121">
        <f t="shared" si="13"/>
      </c>
      <c r="AI19" s="119">
        <f t="shared" si="14"/>
        <v>0</v>
      </c>
      <c r="AJ19" s="124">
        <f t="shared" si="15"/>
      </c>
      <c r="AK19" s="123">
        <f t="shared" si="16"/>
      </c>
      <c r="AL19" s="120">
        <f t="shared" si="17"/>
      </c>
      <c r="AM19" s="44"/>
      <c r="AN19" s="44"/>
      <c r="AO19" s="44"/>
      <c r="AP19" s="44"/>
      <c r="AQ19" s="121">
        <f t="shared" si="18"/>
      </c>
      <c r="AR19" s="119">
        <f t="shared" si="19"/>
        <v>0</v>
      </c>
      <c r="AS19" s="124">
        <f>IF(AQ19="","",AQ19/SUM(DY19:EB19))</f>
      </c>
      <c r="AT19" s="123">
        <f t="shared" si="20"/>
      </c>
      <c r="AU19" s="120">
        <f>IF(AM19="","",AT19/SUM(DI19:EB19))</f>
      </c>
      <c r="AV19" s="44"/>
      <c r="AW19" s="44"/>
      <c r="AX19" s="44"/>
      <c r="AY19" s="44"/>
      <c r="AZ19" s="121">
        <f t="shared" si="21"/>
      </c>
      <c r="BA19" s="119">
        <f t="shared" si="22"/>
        <v>0</v>
      </c>
      <c r="BB19" s="124">
        <f>IF(AZ19="","",AZ19/SUM(EC19:EF19))</f>
      </c>
      <c r="BC19" s="123">
        <f t="shared" si="23"/>
      </c>
      <c r="BD19" s="120">
        <f>IF(AV19="","",BC19/SUM(DI19:EF19))</f>
      </c>
      <c r="BE19" s="44"/>
      <c r="BF19" s="44"/>
      <c r="BG19" s="44"/>
      <c r="BH19" s="44"/>
      <c r="BI19" s="121">
        <f t="shared" si="24"/>
      </c>
      <c r="BJ19" s="119">
        <f t="shared" si="25"/>
        <v>0</v>
      </c>
      <c r="BK19" s="124">
        <f>IF(BI19="","",BI19/SUM(EG19:EJ19))</f>
      </c>
      <c r="BL19" s="123">
        <f t="shared" si="26"/>
      </c>
      <c r="BM19" s="120">
        <f>IF(BE19="","",BL19/SUM(DI19:EJ19))</f>
      </c>
      <c r="BN19" s="44"/>
      <c r="BO19" s="44"/>
      <c r="BP19" s="44"/>
      <c r="BQ19" s="44"/>
      <c r="BR19" s="121">
        <f t="shared" si="27"/>
      </c>
      <c r="BS19" s="119">
        <f t="shared" si="28"/>
        <v>0</v>
      </c>
      <c r="BT19" s="124">
        <f>IF(BR19="","",BR19/SUM(EK19:EN19))</f>
      </c>
      <c r="BU19" s="123">
        <f t="shared" si="29"/>
      </c>
      <c r="BV19" s="120">
        <f>IF(BN19="","",BU19/SUM(DI19:EN19))</f>
      </c>
      <c r="BW19" s="44"/>
      <c r="BX19" s="44"/>
      <c r="BY19" s="44"/>
      <c r="BZ19" s="44"/>
      <c r="CA19" s="121">
        <f t="shared" si="30"/>
      </c>
      <c r="CB19" s="119">
        <f t="shared" si="31"/>
        <v>0</v>
      </c>
      <c r="CC19" s="124">
        <f>IF(CA19="","",CA19/SUM(EO19:ER19))</f>
      </c>
      <c r="CD19" s="123">
        <f t="shared" si="32"/>
      </c>
      <c r="CE19" s="120">
        <f>IF(BW19="","",CD19/SUM(DI19:ER19))</f>
      </c>
      <c r="CF19" s="44"/>
      <c r="CG19" s="44"/>
      <c r="CH19" s="44"/>
      <c r="CI19" s="44"/>
      <c r="CJ19" s="121">
        <f t="shared" si="33"/>
      </c>
      <c r="CK19" s="119">
        <f t="shared" si="34"/>
        <v>0</v>
      </c>
      <c r="CL19" s="124">
        <f>IF(CJ19="","",CJ19/SUM(ES19:EV19))</f>
      </c>
      <c r="CM19" s="123">
        <f t="shared" si="35"/>
      </c>
      <c r="CN19" s="120">
        <f>IF(CF19="","",CM19/SUM(DI19:EV19))</f>
      </c>
      <c r="CO19" s="44"/>
      <c r="CP19" s="44"/>
      <c r="CQ19" s="44"/>
      <c r="CR19" s="44"/>
      <c r="CS19" s="121">
        <f t="shared" si="36"/>
      </c>
      <c r="CT19" s="119">
        <f t="shared" si="37"/>
        <v>0</v>
      </c>
      <c r="CU19" s="124">
        <f>IF(CS19="","",CS19/SUM(EW19:EZ19))</f>
      </c>
      <c r="CV19" s="123">
        <f t="shared" si="38"/>
      </c>
      <c r="CW19" s="120">
        <f>IF(CO19="","",CV19/SUM(DI19:EZ19))</f>
      </c>
      <c r="CX19" s="44"/>
      <c r="CY19" s="44"/>
      <c r="CZ19" s="44"/>
      <c r="DA19" s="44"/>
      <c r="DB19" s="121">
        <f t="shared" si="39"/>
      </c>
      <c r="DC19" s="119">
        <f t="shared" si="40"/>
        <v>0</v>
      </c>
      <c r="DD19" s="124">
        <f>IF(DB19="","",DB19/SUM(FA19:FD19))</f>
      </c>
      <c r="DE19" s="123">
        <f t="shared" si="41"/>
      </c>
      <c r="DF19" s="120">
        <f>IF(CX19="","",DE19/SUM(DI19:FD19))</f>
      </c>
      <c r="DG19" s="82" t="str">
        <f t="shared" si="42"/>
        <v>B</v>
      </c>
      <c r="DH19" s="75">
        <f>IF(E19&gt;0,(J19+Q19+Z19+AI19+AR19+BA19+BJ19+BS19+CB19+CK19+CT19+DC19)/SUM(DI19:FD19),0)</f>
        <v>101.0909090909091</v>
      </c>
      <c r="DI19" s="125">
        <f t="shared" si="43"/>
        <v>1</v>
      </c>
      <c r="DJ19" s="125">
        <f t="shared" si="44"/>
        <v>1</v>
      </c>
      <c r="DK19" s="125">
        <f t="shared" si="45"/>
        <v>1</v>
      </c>
      <c r="DL19" s="125">
        <f t="shared" si="46"/>
        <v>1</v>
      </c>
      <c r="DM19" s="75">
        <f t="shared" si="47"/>
        <v>1</v>
      </c>
      <c r="DN19" s="75">
        <f t="shared" si="48"/>
        <v>1</v>
      </c>
      <c r="DO19" s="75">
        <f t="shared" si="49"/>
        <v>1</v>
      </c>
      <c r="DP19" s="75">
        <f t="shared" si="50"/>
        <v>1</v>
      </c>
      <c r="DQ19" s="125">
        <f t="shared" si="51"/>
        <v>1</v>
      </c>
      <c r="DR19" s="125">
        <f t="shared" si="52"/>
        <v>1</v>
      </c>
      <c r="DS19" s="125">
        <f t="shared" si="53"/>
        <v>1</v>
      </c>
      <c r="DT19" s="125">
        <f t="shared" si="54"/>
        <v>0</v>
      </c>
      <c r="DU19" s="75">
        <f t="shared" si="55"/>
        <v>0</v>
      </c>
      <c r="DV19" s="75">
        <f t="shared" si="56"/>
        <v>0</v>
      </c>
      <c r="DW19" s="75">
        <f t="shared" si="57"/>
        <v>0</v>
      </c>
      <c r="DX19" s="75">
        <f t="shared" si="58"/>
        <v>0</v>
      </c>
      <c r="DY19" s="125">
        <f t="shared" si="59"/>
        <v>0</v>
      </c>
      <c r="DZ19" s="125">
        <f t="shared" si="60"/>
        <v>0</v>
      </c>
      <c r="EA19" s="125">
        <f t="shared" si="61"/>
        <v>0</v>
      </c>
      <c r="EB19" s="125">
        <f t="shared" si="62"/>
        <v>0</v>
      </c>
      <c r="EC19" s="75">
        <f t="shared" si="63"/>
        <v>0</v>
      </c>
      <c r="ED19" s="75">
        <f t="shared" si="64"/>
        <v>0</v>
      </c>
      <c r="EE19" s="75">
        <f t="shared" si="65"/>
        <v>0</v>
      </c>
      <c r="EF19" s="75">
        <f t="shared" si="66"/>
        <v>0</v>
      </c>
      <c r="EG19" s="125">
        <f t="shared" si="67"/>
        <v>0</v>
      </c>
      <c r="EH19" s="125">
        <f t="shared" si="68"/>
        <v>0</v>
      </c>
      <c r="EI19" s="125">
        <f t="shared" si="69"/>
        <v>0</v>
      </c>
      <c r="EJ19" s="125">
        <f t="shared" si="70"/>
        <v>0</v>
      </c>
      <c r="EK19" s="75">
        <f t="shared" si="71"/>
        <v>0</v>
      </c>
      <c r="EL19" s="75">
        <f t="shared" si="72"/>
        <v>0</v>
      </c>
      <c r="EM19" s="75">
        <f t="shared" si="73"/>
        <v>0</v>
      </c>
      <c r="EN19" s="75">
        <f t="shared" si="74"/>
        <v>0</v>
      </c>
      <c r="EO19" s="125">
        <f t="shared" si="75"/>
        <v>0</v>
      </c>
      <c r="EP19" s="125">
        <f t="shared" si="76"/>
        <v>0</v>
      </c>
      <c r="EQ19" s="125">
        <f t="shared" si="77"/>
        <v>0</v>
      </c>
      <c r="ER19" s="125">
        <f t="shared" si="78"/>
        <v>0</v>
      </c>
      <c r="ES19" s="75">
        <f t="shared" si="79"/>
        <v>0</v>
      </c>
      <c r="ET19" s="75">
        <f t="shared" si="80"/>
        <v>0</v>
      </c>
      <c r="EU19" s="75">
        <f t="shared" si="81"/>
        <v>0</v>
      </c>
      <c r="EV19" s="75">
        <f t="shared" si="82"/>
        <v>0</v>
      </c>
      <c r="EW19" s="125">
        <f t="shared" si="83"/>
        <v>0</v>
      </c>
      <c r="EX19" s="125">
        <f t="shared" si="84"/>
        <v>0</v>
      </c>
      <c r="EY19" s="125">
        <f t="shared" si="85"/>
        <v>0</v>
      </c>
      <c r="EZ19" s="125">
        <f t="shared" si="86"/>
        <v>0</v>
      </c>
      <c r="FA19" s="75">
        <f t="shared" si="87"/>
        <v>0</v>
      </c>
      <c r="FB19" s="75">
        <f t="shared" si="88"/>
        <v>0</v>
      </c>
      <c r="FC19" s="75">
        <f t="shared" si="89"/>
        <v>0</v>
      </c>
      <c r="FD19" s="75">
        <f t="shared" si="90"/>
        <v>0</v>
      </c>
    </row>
    <row r="20" spans="1:160" ht="11.25">
      <c r="A20" s="127" t="s">
        <v>39</v>
      </c>
      <c r="B20" s="182">
        <v>55</v>
      </c>
      <c r="C20" s="44" t="s">
        <v>86</v>
      </c>
      <c r="D20" s="116">
        <f>IF(E20="","",SUM(DI20:FD20))</f>
        <v>33</v>
      </c>
      <c r="E20" s="117">
        <v>116</v>
      </c>
      <c r="F20" s="117">
        <v>123</v>
      </c>
      <c r="G20" s="117">
        <v>116</v>
      </c>
      <c r="H20" s="117">
        <v>116</v>
      </c>
      <c r="I20" s="118">
        <f t="shared" si="0"/>
        <v>471</v>
      </c>
      <c r="J20" s="119">
        <f t="shared" si="1"/>
        <v>471</v>
      </c>
      <c r="K20" s="120">
        <f t="shared" si="2"/>
        <v>117.75</v>
      </c>
      <c r="L20" s="44">
        <v>101</v>
      </c>
      <c r="M20" s="44">
        <v>114</v>
      </c>
      <c r="N20" s="44">
        <v>117</v>
      </c>
      <c r="O20" s="44">
        <v>118</v>
      </c>
      <c r="P20" s="121">
        <f t="shared" si="3"/>
        <v>450</v>
      </c>
      <c r="Q20" s="119">
        <f t="shared" si="4"/>
        <v>450</v>
      </c>
      <c r="R20" s="122">
        <f t="shared" si="5"/>
        <v>112.5</v>
      </c>
      <c r="S20" s="123">
        <f t="shared" si="6"/>
        <v>921</v>
      </c>
      <c r="T20" s="120">
        <f t="shared" si="7"/>
        <v>115.125</v>
      </c>
      <c r="U20" s="44">
        <v>120</v>
      </c>
      <c r="V20" s="44">
        <v>118</v>
      </c>
      <c r="W20" s="44">
        <v>119</v>
      </c>
      <c r="X20" s="44">
        <v>122</v>
      </c>
      <c r="Y20" s="121">
        <f t="shared" si="8"/>
        <v>479</v>
      </c>
      <c r="Z20" s="119">
        <f t="shared" si="9"/>
        <v>479</v>
      </c>
      <c r="AA20" s="124">
        <f t="shared" si="10"/>
        <v>119.75</v>
      </c>
      <c r="AB20" s="123">
        <f t="shared" si="11"/>
        <v>1400</v>
      </c>
      <c r="AC20" s="120">
        <f t="shared" si="12"/>
        <v>116.66666666666667</v>
      </c>
      <c r="AD20" s="44">
        <v>114</v>
      </c>
      <c r="AE20" s="44">
        <v>108</v>
      </c>
      <c r="AF20" s="44">
        <v>129</v>
      </c>
      <c r="AG20" s="44">
        <v>124</v>
      </c>
      <c r="AH20" s="121">
        <f t="shared" si="13"/>
        <v>475</v>
      </c>
      <c r="AI20" s="119">
        <f t="shared" si="14"/>
        <v>475</v>
      </c>
      <c r="AJ20" s="124">
        <f t="shared" si="15"/>
        <v>118.75</v>
      </c>
      <c r="AK20" s="123">
        <f t="shared" si="16"/>
        <v>1875</v>
      </c>
      <c r="AL20" s="120">
        <f t="shared" si="17"/>
        <v>117.1875</v>
      </c>
      <c r="AM20" s="44">
        <v>114</v>
      </c>
      <c r="AN20" s="44">
        <v>122</v>
      </c>
      <c r="AO20" s="44">
        <v>131</v>
      </c>
      <c r="AP20" s="44">
        <v>124</v>
      </c>
      <c r="AQ20" s="121">
        <f t="shared" si="18"/>
        <v>491</v>
      </c>
      <c r="AR20" s="119">
        <f t="shared" si="19"/>
        <v>491</v>
      </c>
      <c r="AS20" s="124">
        <f>IF(AQ20="","",AQ20/SUM(DY20:EB20))</f>
        <v>122.75</v>
      </c>
      <c r="AT20" s="123">
        <f t="shared" si="20"/>
        <v>2366</v>
      </c>
      <c r="AU20" s="120">
        <f>IF(AM20="","",AT20/SUM(DI20:EB20))</f>
        <v>118.3</v>
      </c>
      <c r="AV20" s="44">
        <v>108</v>
      </c>
      <c r="AW20" s="44">
        <v>119</v>
      </c>
      <c r="AX20" s="44">
        <v>127</v>
      </c>
      <c r="AY20" s="44">
        <v>124</v>
      </c>
      <c r="AZ20" s="121">
        <f t="shared" si="21"/>
        <v>478</v>
      </c>
      <c r="BA20" s="119">
        <f t="shared" si="22"/>
        <v>478</v>
      </c>
      <c r="BB20" s="124">
        <f>IF(AZ20="","",AZ20/SUM(EC20:EF20))</f>
        <v>119.5</v>
      </c>
      <c r="BC20" s="123">
        <f t="shared" si="23"/>
        <v>2844</v>
      </c>
      <c r="BD20" s="120">
        <f>IF(AV20="","",BC20/SUM(DI20:EF20))</f>
        <v>118.5</v>
      </c>
      <c r="BE20" s="44">
        <v>121</v>
      </c>
      <c r="BF20" s="44">
        <v>125</v>
      </c>
      <c r="BG20" s="44">
        <v>114</v>
      </c>
      <c r="BH20" s="44">
        <v>115</v>
      </c>
      <c r="BI20" s="121">
        <f t="shared" si="24"/>
        <v>475</v>
      </c>
      <c r="BJ20" s="119">
        <f t="shared" si="25"/>
        <v>475</v>
      </c>
      <c r="BK20" s="124">
        <f>IF(BI20="","",BI20/SUM(EG20:EJ20))</f>
        <v>118.75</v>
      </c>
      <c r="BL20" s="123">
        <f t="shared" si="26"/>
        <v>3319</v>
      </c>
      <c r="BM20" s="120">
        <f>IF(BE20="","",BL20/SUM(DI20:EJ20))</f>
        <v>118.53571428571429</v>
      </c>
      <c r="BN20" s="44">
        <v>116</v>
      </c>
      <c r="BO20" s="44">
        <v>111</v>
      </c>
      <c r="BP20" s="44">
        <v>116</v>
      </c>
      <c r="BQ20" s="44">
        <v>120</v>
      </c>
      <c r="BR20" s="121">
        <f t="shared" si="27"/>
        <v>463</v>
      </c>
      <c r="BS20" s="119">
        <f t="shared" si="28"/>
        <v>463</v>
      </c>
      <c r="BT20" s="124">
        <f>IF(BR20="","",BR20/SUM(EK20:EN20))</f>
        <v>115.75</v>
      </c>
      <c r="BU20" s="123">
        <f t="shared" si="29"/>
        <v>3782</v>
      </c>
      <c r="BV20" s="120">
        <f>IF(BN20="","",BU20/SUM(DI20:EN20))</f>
        <v>118.1875</v>
      </c>
      <c r="BW20" s="44">
        <v>98</v>
      </c>
      <c r="BX20" s="44"/>
      <c r="BY20" s="44"/>
      <c r="BZ20" s="44"/>
      <c r="CA20" s="121">
        <f t="shared" si="30"/>
        <v>98</v>
      </c>
      <c r="CB20" s="119">
        <f t="shared" si="31"/>
        <v>98</v>
      </c>
      <c r="CC20" s="124">
        <f>IF(CA20="","",CA20/SUM(EO20:ER20))</f>
        <v>98</v>
      </c>
      <c r="CD20" s="123">
        <f t="shared" si="32"/>
        <v>3880</v>
      </c>
      <c r="CE20" s="120">
        <f>IF(BW20="","",CD20/SUM(DI20:ER20))</f>
        <v>117.57575757575758</v>
      </c>
      <c r="CF20" s="44"/>
      <c r="CG20" s="44"/>
      <c r="CH20" s="44"/>
      <c r="CI20" s="44"/>
      <c r="CJ20" s="121">
        <f t="shared" si="33"/>
      </c>
      <c r="CK20" s="119">
        <f t="shared" si="34"/>
        <v>0</v>
      </c>
      <c r="CL20" s="124">
        <f>IF(CJ20="","",CJ20/SUM(ES20:EV20))</f>
      </c>
      <c r="CM20" s="123">
        <f t="shared" si="35"/>
      </c>
      <c r="CN20" s="120">
        <f>IF(CF20="","",CM20/SUM(DI20:EV20))</f>
      </c>
      <c r="CO20" s="44"/>
      <c r="CP20" s="44"/>
      <c r="CQ20" s="44"/>
      <c r="CR20" s="44"/>
      <c r="CS20" s="121">
        <f t="shared" si="36"/>
      </c>
      <c r="CT20" s="119">
        <f t="shared" si="37"/>
        <v>0</v>
      </c>
      <c r="CU20" s="124">
        <f>IF(CS20="","",CS20/SUM(EW20:EZ20))</f>
      </c>
      <c r="CV20" s="123">
        <f t="shared" si="38"/>
      </c>
      <c r="CW20" s="120">
        <f>IF(CO20="","",CV20/SUM(DI20:EZ20))</f>
      </c>
      <c r="CX20" s="44"/>
      <c r="CY20" s="44"/>
      <c r="CZ20" s="44"/>
      <c r="DA20" s="44"/>
      <c r="DB20" s="121">
        <f t="shared" si="39"/>
      </c>
      <c r="DC20" s="119">
        <f t="shared" si="40"/>
        <v>0</v>
      </c>
      <c r="DD20" s="124">
        <f>IF(DB20="","",DB20/SUM(FA20:FD20))</f>
      </c>
      <c r="DE20" s="123">
        <f t="shared" si="41"/>
      </c>
      <c r="DF20" s="120">
        <f>IF(CX20="","",DE20/SUM(DI20:FD20))</f>
      </c>
      <c r="DG20" s="82" t="str">
        <f t="shared" si="42"/>
        <v>B</v>
      </c>
      <c r="DH20" s="75">
        <f>IF(E20&gt;0,(J20+Q20+Z20+AI20+AR20+BA20+BJ20+BS20+CB20+CK20+CT20+DC20)/SUM(DI20:FD20),0)</f>
        <v>117.57575757575758</v>
      </c>
      <c r="DI20" s="125">
        <f t="shared" si="43"/>
        <v>1</v>
      </c>
      <c r="DJ20" s="125">
        <f t="shared" si="44"/>
        <v>1</v>
      </c>
      <c r="DK20" s="125">
        <f t="shared" si="45"/>
        <v>1</v>
      </c>
      <c r="DL20" s="125">
        <f t="shared" si="46"/>
        <v>1</v>
      </c>
      <c r="DM20" s="75">
        <f t="shared" si="47"/>
        <v>1</v>
      </c>
      <c r="DN20" s="75">
        <f t="shared" si="48"/>
        <v>1</v>
      </c>
      <c r="DO20" s="75">
        <f t="shared" si="49"/>
        <v>1</v>
      </c>
      <c r="DP20" s="75">
        <f t="shared" si="50"/>
        <v>1</v>
      </c>
      <c r="DQ20" s="125">
        <f t="shared" si="51"/>
        <v>1</v>
      </c>
      <c r="DR20" s="125">
        <f t="shared" si="52"/>
        <v>1</v>
      </c>
      <c r="DS20" s="125">
        <f t="shared" si="53"/>
        <v>1</v>
      </c>
      <c r="DT20" s="125">
        <f t="shared" si="54"/>
        <v>1</v>
      </c>
      <c r="DU20" s="75">
        <f t="shared" si="55"/>
        <v>1</v>
      </c>
      <c r="DV20" s="75">
        <f t="shared" si="56"/>
        <v>1</v>
      </c>
      <c r="DW20" s="75">
        <f t="shared" si="57"/>
        <v>1</v>
      </c>
      <c r="DX20" s="75">
        <f t="shared" si="58"/>
        <v>1</v>
      </c>
      <c r="DY20" s="125">
        <f t="shared" si="59"/>
        <v>1</v>
      </c>
      <c r="DZ20" s="125">
        <f t="shared" si="60"/>
        <v>1</v>
      </c>
      <c r="EA20" s="125">
        <f t="shared" si="61"/>
        <v>1</v>
      </c>
      <c r="EB20" s="125">
        <f t="shared" si="62"/>
        <v>1</v>
      </c>
      <c r="EC20" s="75">
        <f t="shared" si="63"/>
        <v>1</v>
      </c>
      <c r="ED20" s="75">
        <f t="shared" si="64"/>
        <v>1</v>
      </c>
      <c r="EE20" s="75">
        <f t="shared" si="65"/>
        <v>1</v>
      </c>
      <c r="EF20" s="75">
        <f t="shared" si="66"/>
        <v>1</v>
      </c>
      <c r="EG20" s="125">
        <f t="shared" si="67"/>
        <v>1</v>
      </c>
      <c r="EH20" s="125">
        <f t="shared" si="68"/>
        <v>1</v>
      </c>
      <c r="EI20" s="125">
        <f t="shared" si="69"/>
        <v>1</v>
      </c>
      <c r="EJ20" s="125">
        <f t="shared" si="70"/>
        <v>1</v>
      </c>
      <c r="EK20" s="75">
        <f t="shared" si="71"/>
        <v>1</v>
      </c>
      <c r="EL20" s="75">
        <f t="shared" si="72"/>
        <v>1</v>
      </c>
      <c r="EM20" s="75">
        <f t="shared" si="73"/>
        <v>1</v>
      </c>
      <c r="EN20" s="75">
        <f t="shared" si="74"/>
        <v>1</v>
      </c>
      <c r="EO20" s="125">
        <f t="shared" si="75"/>
        <v>1</v>
      </c>
      <c r="EP20" s="125">
        <f t="shared" si="76"/>
        <v>0</v>
      </c>
      <c r="EQ20" s="125">
        <f t="shared" si="77"/>
        <v>0</v>
      </c>
      <c r="ER20" s="125">
        <f t="shared" si="78"/>
        <v>0</v>
      </c>
      <c r="ES20" s="75">
        <f t="shared" si="79"/>
        <v>0</v>
      </c>
      <c r="ET20" s="75">
        <f t="shared" si="80"/>
        <v>0</v>
      </c>
      <c r="EU20" s="75">
        <f t="shared" si="81"/>
        <v>0</v>
      </c>
      <c r="EV20" s="75">
        <f t="shared" si="82"/>
        <v>0</v>
      </c>
      <c r="EW20" s="125">
        <f t="shared" si="83"/>
        <v>0</v>
      </c>
      <c r="EX20" s="125">
        <f t="shared" si="84"/>
        <v>0</v>
      </c>
      <c r="EY20" s="125">
        <f t="shared" si="85"/>
        <v>0</v>
      </c>
      <c r="EZ20" s="125">
        <f t="shared" si="86"/>
        <v>0</v>
      </c>
      <c r="FA20" s="75">
        <f t="shared" si="87"/>
        <v>0</v>
      </c>
      <c r="FB20" s="75">
        <f t="shared" si="88"/>
        <v>0</v>
      </c>
      <c r="FC20" s="75">
        <f t="shared" si="89"/>
        <v>0</v>
      </c>
      <c r="FD20" s="75">
        <f t="shared" si="90"/>
        <v>0</v>
      </c>
    </row>
    <row r="21" spans="1:160" ht="11.25">
      <c r="A21" s="126" t="s">
        <v>37</v>
      </c>
      <c r="B21" s="182">
        <v>1</v>
      </c>
      <c r="C21" s="44" t="s">
        <v>57</v>
      </c>
      <c r="D21" s="116">
        <f>IF(E21="","",SUM(DI21:FD21))</f>
        <v>7</v>
      </c>
      <c r="E21" s="117">
        <v>113</v>
      </c>
      <c r="F21" s="117">
        <v>102</v>
      </c>
      <c r="G21" s="117">
        <v>112</v>
      </c>
      <c r="H21" s="117">
        <v>82</v>
      </c>
      <c r="I21" s="118">
        <f t="shared" si="0"/>
        <v>409</v>
      </c>
      <c r="J21" s="119">
        <f t="shared" si="1"/>
        <v>409</v>
      </c>
      <c r="K21" s="120">
        <f t="shared" si="2"/>
        <v>102.25</v>
      </c>
      <c r="L21" s="44">
        <v>80</v>
      </c>
      <c r="M21" s="44">
        <v>107</v>
      </c>
      <c r="N21" s="44">
        <v>105</v>
      </c>
      <c r="O21" s="44"/>
      <c r="P21" s="121">
        <f t="shared" si="3"/>
        <v>292</v>
      </c>
      <c r="Q21" s="119">
        <f t="shared" si="4"/>
        <v>292</v>
      </c>
      <c r="R21" s="122">
        <f t="shared" si="5"/>
        <v>97.33333333333333</v>
      </c>
      <c r="S21" s="123">
        <f t="shared" si="6"/>
        <v>701</v>
      </c>
      <c r="T21" s="120">
        <f t="shared" si="7"/>
        <v>100.14285714285714</v>
      </c>
      <c r="U21" s="44"/>
      <c r="V21" s="44"/>
      <c r="W21" s="44"/>
      <c r="X21" s="44"/>
      <c r="Y21" s="121">
        <f t="shared" si="8"/>
      </c>
      <c r="Z21" s="119">
        <f t="shared" si="9"/>
        <v>0</v>
      </c>
      <c r="AA21" s="124">
        <f t="shared" si="10"/>
      </c>
      <c r="AB21" s="123">
        <f t="shared" si="11"/>
      </c>
      <c r="AC21" s="120">
        <f t="shared" si="12"/>
      </c>
      <c r="AD21" s="44"/>
      <c r="AE21" s="44"/>
      <c r="AF21" s="44"/>
      <c r="AG21" s="44"/>
      <c r="AH21" s="121">
        <f t="shared" si="13"/>
      </c>
      <c r="AI21" s="119">
        <f t="shared" si="14"/>
        <v>0</v>
      </c>
      <c r="AJ21" s="124">
        <f t="shared" si="15"/>
      </c>
      <c r="AK21" s="123">
        <f t="shared" si="16"/>
      </c>
      <c r="AL21" s="120">
        <f t="shared" si="17"/>
      </c>
      <c r="AM21" s="44"/>
      <c r="AN21" s="44"/>
      <c r="AO21" s="44"/>
      <c r="AP21" s="44"/>
      <c r="AQ21" s="121">
        <f t="shared" si="18"/>
      </c>
      <c r="AR21" s="119">
        <f t="shared" si="19"/>
        <v>0</v>
      </c>
      <c r="AS21" s="124">
        <f>IF(AQ21="","",AQ21/SUM(DY21:EB21))</f>
      </c>
      <c r="AT21" s="123">
        <f t="shared" si="20"/>
      </c>
      <c r="AU21" s="120">
        <f>IF(AM21="","",AT21/SUM(DI21:EB21))</f>
      </c>
      <c r="AV21" s="44"/>
      <c r="AW21" s="44"/>
      <c r="AX21" s="44"/>
      <c r="AY21" s="44"/>
      <c r="AZ21" s="121">
        <f t="shared" si="21"/>
      </c>
      <c r="BA21" s="119">
        <f t="shared" si="22"/>
        <v>0</v>
      </c>
      <c r="BB21" s="124">
        <f>IF(AZ21="","",AZ21/SUM(EC21:EF21))</f>
      </c>
      <c r="BC21" s="123">
        <f t="shared" si="23"/>
      </c>
      <c r="BD21" s="120">
        <f>IF(AV21="","",BC21/SUM(DI21:EF21))</f>
      </c>
      <c r="BE21" s="44"/>
      <c r="BF21" s="44"/>
      <c r="BG21" s="44"/>
      <c r="BH21" s="44"/>
      <c r="BI21" s="121">
        <f t="shared" si="24"/>
      </c>
      <c r="BJ21" s="119">
        <f t="shared" si="25"/>
        <v>0</v>
      </c>
      <c r="BK21" s="124">
        <f>IF(BI21="","",BI21/SUM(EG21:EJ21))</f>
      </c>
      <c r="BL21" s="123">
        <f t="shared" si="26"/>
      </c>
      <c r="BM21" s="120">
        <f>IF(BE21="","",BL21/SUM(DI21:EJ21))</f>
      </c>
      <c r="BN21" s="44"/>
      <c r="BO21" s="44"/>
      <c r="BP21" s="44"/>
      <c r="BQ21" s="44"/>
      <c r="BR21" s="121">
        <f t="shared" si="27"/>
      </c>
      <c r="BS21" s="119">
        <f t="shared" si="28"/>
        <v>0</v>
      </c>
      <c r="BT21" s="124">
        <f>IF(BR21="","",BR21/SUM(EK21:EN21))</f>
      </c>
      <c r="BU21" s="123">
        <f t="shared" si="29"/>
      </c>
      <c r="BV21" s="120">
        <f>IF(BN21="","",BU21/SUM(DI21:EN21))</f>
      </c>
      <c r="BW21" s="44"/>
      <c r="BX21" s="44"/>
      <c r="BY21" s="44"/>
      <c r="BZ21" s="44"/>
      <c r="CA21" s="121">
        <f t="shared" si="30"/>
      </c>
      <c r="CB21" s="119">
        <f t="shared" si="31"/>
        <v>0</v>
      </c>
      <c r="CC21" s="124">
        <f>IF(CA21="","",CA21/SUM(EO21:ER21))</f>
      </c>
      <c r="CD21" s="123">
        <f t="shared" si="32"/>
      </c>
      <c r="CE21" s="120">
        <f>IF(BW21="","",CD21/SUM(DI21:ER21))</f>
      </c>
      <c r="CF21" s="44"/>
      <c r="CG21" s="44"/>
      <c r="CH21" s="44"/>
      <c r="CI21" s="44"/>
      <c r="CJ21" s="121">
        <f t="shared" si="33"/>
      </c>
      <c r="CK21" s="119">
        <f t="shared" si="34"/>
        <v>0</v>
      </c>
      <c r="CL21" s="124">
        <f>IF(CJ21="","",CJ21/SUM(ES21:EV21))</f>
      </c>
      <c r="CM21" s="123">
        <f t="shared" si="35"/>
      </c>
      <c r="CN21" s="120">
        <f>IF(CF21="","",CM21/SUM(DI21:EV21))</f>
      </c>
      <c r="CO21" s="44"/>
      <c r="CP21" s="44"/>
      <c r="CQ21" s="44"/>
      <c r="CR21" s="44"/>
      <c r="CS21" s="121">
        <f t="shared" si="36"/>
      </c>
      <c r="CT21" s="119">
        <f t="shared" si="37"/>
        <v>0</v>
      </c>
      <c r="CU21" s="124">
        <f>IF(CS21="","",CS21/SUM(EW21:EZ21))</f>
      </c>
      <c r="CV21" s="123">
        <f t="shared" si="38"/>
      </c>
      <c r="CW21" s="120">
        <f>IF(CO21="","",CV21/SUM(DI21:EZ21))</f>
      </c>
      <c r="CX21" s="44"/>
      <c r="CY21" s="44"/>
      <c r="CZ21" s="44"/>
      <c r="DA21" s="44"/>
      <c r="DB21" s="121">
        <f t="shared" si="39"/>
      </c>
      <c r="DC21" s="119">
        <f t="shared" si="40"/>
        <v>0</v>
      </c>
      <c r="DD21" s="124">
        <f>IF(DB21="","",DB21/SUM(FA21:FD21))</f>
      </c>
      <c r="DE21" s="123">
        <f t="shared" si="41"/>
      </c>
      <c r="DF21" s="120">
        <f>IF(CX21="","",DE21/SUM(DI21:FD21))</f>
      </c>
      <c r="DG21" s="82" t="str">
        <f t="shared" si="42"/>
        <v>C</v>
      </c>
      <c r="DH21" s="75">
        <f>IF(E21&gt;0,(J21+Q21+Z21+AI21+AR21+BA21+BJ21+BS21+CB21+CK21+CT21+DC21)/SUM(DI21:FD21),0)</f>
        <v>100.14285714285714</v>
      </c>
      <c r="DI21" s="125">
        <f t="shared" si="43"/>
        <v>1</v>
      </c>
      <c r="DJ21" s="125">
        <f t="shared" si="44"/>
        <v>1</v>
      </c>
      <c r="DK21" s="125">
        <f t="shared" si="45"/>
        <v>1</v>
      </c>
      <c r="DL21" s="125">
        <f t="shared" si="46"/>
        <v>1</v>
      </c>
      <c r="DM21" s="75">
        <f t="shared" si="47"/>
        <v>1</v>
      </c>
      <c r="DN21" s="75">
        <f t="shared" si="48"/>
        <v>1</v>
      </c>
      <c r="DO21" s="75">
        <f t="shared" si="49"/>
        <v>1</v>
      </c>
      <c r="DP21" s="75">
        <f t="shared" si="50"/>
        <v>0</v>
      </c>
      <c r="DQ21" s="125">
        <f t="shared" si="51"/>
        <v>0</v>
      </c>
      <c r="DR21" s="125">
        <f t="shared" si="52"/>
        <v>0</v>
      </c>
      <c r="DS21" s="125">
        <f t="shared" si="53"/>
        <v>0</v>
      </c>
      <c r="DT21" s="125">
        <f t="shared" si="54"/>
        <v>0</v>
      </c>
      <c r="DU21" s="75">
        <f t="shared" si="55"/>
        <v>0</v>
      </c>
      <c r="DV21" s="75">
        <f t="shared" si="56"/>
        <v>0</v>
      </c>
      <c r="DW21" s="75">
        <f t="shared" si="57"/>
        <v>0</v>
      </c>
      <c r="DX21" s="75">
        <f t="shared" si="58"/>
        <v>0</v>
      </c>
      <c r="DY21" s="125">
        <f t="shared" si="59"/>
        <v>0</v>
      </c>
      <c r="DZ21" s="125">
        <f t="shared" si="60"/>
        <v>0</v>
      </c>
      <c r="EA21" s="125">
        <f t="shared" si="61"/>
        <v>0</v>
      </c>
      <c r="EB21" s="125">
        <f t="shared" si="62"/>
        <v>0</v>
      </c>
      <c r="EC21" s="75">
        <f t="shared" si="63"/>
        <v>0</v>
      </c>
      <c r="ED21" s="75">
        <f t="shared" si="64"/>
        <v>0</v>
      </c>
      <c r="EE21" s="75">
        <f t="shared" si="65"/>
        <v>0</v>
      </c>
      <c r="EF21" s="75">
        <f t="shared" si="66"/>
        <v>0</v>
      </c>
      <c r="EG21" s="125">
        <f t="shared" si="67"/>
        <v>0</v>
      </c>
      <c r="EH21" s="125">
        <f t="shared" si="68"/>
        <v>0</v>
      </c>
      <c r="EI21" s="125">
        <f t="shared" si="69"/>
        <v>0</v>
      </c>
      <c r="EJ21" s="125">
        <f t="shared" si="70"/>
        <v>0</v>
      </c>
      <c r="EK21" s="75">
        <f t="shared" si="71"/>
        <v>0</v>
      </c>
      <c r="EL21" s="75">
        <f t="shared" si="72"/>
        <v>0</v>
      </c>
      <c r="EM21" s="75">
        <f t="shared" si="73"/>
        <v>0</v>
      </c>
      <c r="EN21" s="75">
        <f t="shared" si="74"/>
        <v>0</v>
      </c>
      <c r="EO21" s="125">
        <f t="shared" si="75"/>
        <v>0</v>
      </c>
      <c r="EP21" s="125">
        <f t="shared" si="76"/>
        <v>0</v>
      </c>
      <c r="EQ21" s="125">
        <f t="shared" si="77"/>
        <v>0</v>
      </c>
      <c r="ER21" s="125">
        <f t="shared" si="78"/>
        <v>0</v>
      </c>
      <c r="ES21" s="75">
        <f t="shared" si="79"/>
        <v>0</v>
      </c>
      <c r="ET21" s="75">
        <f t="shared" si="80"/>
        <v>0</v>
      </c>
      <c r="EU21" s="75">
        <f t="shared" si="81"/>
        <v>0</v>
      </c>
      <c r="EV21" s="75">
        <f t="shared" si="82"/>
        <v>0</v>
      </c>
      <c r="EW21" s="125">
        <f t="shared" si="83"/>
        <v>0</v>
      </c>
      <c r="EX21" s="125">
        <f t="shared" si="84"/>
        <v>0</v>
      </c>
      <c r="EY21" s="125">
        <f t="shared" si="85"/>
        <v>0</v>
      </c>
      <c r="EZ21" s="125">
        <f t="shared" si="86"/>
        <v>0</v>
      </c>
      <c r="FA21" s="75">
        <f t="shared" si="87"/>
        <v>0</v>
      </c>
      <c r="FB21" s="75">
        <f t="shared" si="88"/>
        <v>0</v>
      </c>
      <c r="FC21" s="75">
        <f t="shared" si="89"/>
        <v>0</v>
      </c>
      <c r="FD21" s="75">
        <f t="shared" si="90"/>
        <v>0</v>
      </c>
    </row>
    <row r="22" spans="1:160" ht="11.25">
      <c r="A22" s="126" t="s">
        <v>37</v>
      </c>
      <c r="B22" s="182">
        <v>20</v>
      </c>
      <c r="C22" s="44" t="s">
        <v>103</v>
      </c>
      <c r="D22" s="116">
        <f>IF(E22="","",SUM(DI22:FD22))</f>
        <v>34</v>
      </c>
      <c r="E22" s="117">
        <v>116</v>
      </c>
      <c r="F22" s="117">
        <v>112</v>
      </c>
      <c r="G22" s="117">
        <v>123</v>
      </c>
      <c r="H22" s="117">
        <v>121</v>
      </c>
      <c r="I22" s="118">
        <f t="shared" si="0"/>
        <v>472</v>
      </c>
      <c r="J22" s="119">
        <f t="shared" si="1"/>
        <v>472</v>
      </c>
      <c r="K22" s="120">
        <f t="shared" si="2"/>
        <v>118</v>
      </c>
      <c r="L22" s="44">
        <v>112</v>
      </c>
      <c r="M22" s="44">
        <v>122</v>
      </c>
      <c r="N22" s="44">
        <v>126</v>
      </c>
      <c r="O22" s="44">
        <v>124</v>
      </c>
      <c r="P22" s="121">
        <f t="shared" si="3"/>
        <v>484</v>
      </c>
      <c r="Q22" s="119">
        <f t="shared" si="4"/>
        <v>484</v>
      </c>
      <c r="R22" s="122">
        <f t="shared" si="5"/>
        <v>121</v>
      </c>
      <c r="S22" s="123">
        <f t="shared" si="6"/>
        <v>956</v>
      </c>
      <c r="T22" s="120">
        <f t="shared" si="7"/>
        <v>119.5</v>
      </c>
      <c r="U22" s="44">
        <v>132</v>
      </c>
      <c r="V22" s="44">
        <v>127</v>
      </c>
      <c r="W22" s="44">
        <v>130</v>
      </c>
      <c r="X22" s="44">
        <v>128</v>
      </c>
      <c r="Y22" s="121">
        <f t="shared" si="8"/>
        <v>517</v>
      </c>
      <c r="Z22" s="119">
        <f t="shared" si="9"/>
        <v>517</v>
      </c>
      <c r="AA22" s="124">
        <f t="shared" si="10"/>
        <v>129.25</v>
      </c>
      <c r="AB22" s="123">
        <f t="shared" si="11"/>
        <v>1473</v>
      </c>
      <c r="AC22" s="120">
        <f t="shared" si="12"/>
        <v>122.75</v>
      </c>
      <c r="AD22" s="44">
        <v>138</v>
      </c>
      <c r="AE22" s="44">
        <v>120</v>
      </c>
      <c r="AF22" s="44">
        <v>122</v>
      </c>
      <c r="AG22" s="44">
        <v>110</v>
      </c>
      <c r="AH22" s="121">
        <f t="shared" si="13"/>
        <v>490</v>
      </c>
      <c r="AI22" s="119">
        <f t="shared" si="14"/>
        <v>490</v>
      </c>
      <c r="AJ22" s="124">
        <f t="shared" si="15"/>
        <v>122.5</v>
      </c>
      <c r="AK22" s="123">
        <f t="shared" si="16"/>
        <v>1963</v>
      </c>
      <c r="AL22" s="120">
        <f t="shared" si="17"/>
        <v>122.6875</v>
      </c>
      <c r="AM22" s="44">
        <v>114</v>
      </c>
      <c r="AN22" s="44">
        <v>118</v>
      </c>
      <c r="AO22" s="44">
        <v>121</v>
      </c>
      <c r="AP22" s="44">
        <v>114</v>
      </c>
      <c r="AQ22" s="121">
        <f t="shared" si="18"/>
        <v>467</v>
      </c>
      <c r="AR22" s="119">
        <f t="shared" si="19"/>
        <v>467</v>
      </c>
      <c r="AS22" s="124">
        <f>IF(AQ22="","",AQ22/SUM(DY22:EB22))</f>
        <v>116.75</v>
      </c>
      <c r="AT22" s="123">
        <f t="shared" si="20"/>
        <v>2430</v>
      </c>
      <c r="AU22" s="120">
        <f>IF(AM22="","",AT22/SUM(DI22:EB22))</f>
        <v>121.5</v>
      </c>
      <c r="AV22" s="44">
        <v>127</v>
      </c>
      <c r="AW22" s="44">
        <v>114</v>
      </c>
      <c r="AX22" s="44">
        <v>97</v>
      </c>
      <c r="AY22" s="44">
        <v>109</v>
      </c>
      <c r="AZ22" s="121">
        <f t="shared" si="21"/>
        <v>447</v>
      </c>
      <c r="BA22" s="119">
        <f t="shared" si="22"/>
        <v>447</v>
      </c>
      <c r="BB22" s="124">
        <f>IF(AZ22="","",AZ22/SUM(EC22:EF22))</f>
        <v>111.75</v>
      </c>
      <c r="BC22" s="123">
        <f t="shared" si="23"/>
        <v>2877</v>
      </c>
      <c r="BD22" s="120">
        <f>IF(AV22="","",BC22/SUM(DI22:EF22))</f>
        <v>119.875</v>
      </c>
      <c r="BE22" s="44">
        <v>114</v>
      </c>
      <c r="BF22" s="44">
        <v>98</v>
      </c>
      <c r="BG22" s="44">
        <v>112</v>
      </c>
      <c r="BH22" s="44">
        <v>116</v>
      </c>
      <c r="BI22" s="121">
        <f t="shared" si="24"/>
        <v>440</v>
      </c>
      <c r="BJ22" s="119">
        <f t="shared" si="25"/>
        <v>440</v>
      </c>
      <c r="BK22" s="124">
        <f>IF(BI22="","",BI22/SUM(EG22:EJ22))</f>
        <v>110</v>
      </c>
      <c r="BL22" s="123">
        <f t="shared" si="26"/>
        <v>3317</v>
      </c>
      <c r="BM22" s="120">
        <f>IF(BE22="","",BL22/SUM(DI22:EJ22))</f>
        <v>118.46428571428571</v>
      </c>
      <c r="BN22" s="44">
        <v>105</v>
      </c>
      <c r="BO22" s="44">
        <v>95</v>
      </c>
      <c r="BP22" s="44">
        <v>119</v>
      </c>
      <c r="BQ22" s="44">
        <v>108</v>
      </c>
      <c r="BR22" s="121">
        <f t="shared" si="27"/>
        <v>427</v>
      </c>
      <c r="BS22" s="119">
        <f t="shared" si="28"/>
        <v>427</v>
      </c>
      <c r="BT22" s="124">
        <f>IF(BR22="","",BR22/SUM(EK22:EN22))</f>
        <v>106.75</v>
      </c>
      <c r="BU22" s="123">
        <f t="shared" si="29"/>
        <v>3744</v>
      </c>
      <c r="BV22" s="120">
        <f>IF(BN22="","",BU22/SUM(DI22:EN22))</f>
        <v>117</v>
      </c>
      <c r="BW22" s="44">
        <v>115</v>
      </c>
      <c r="BX22" s="44">
        <v>99</v>
      </c>
      <c r="BY22" s="44"/>
      <c r="BZ22" s="44"/>
      <c r="CA22" s="121">
        <f t="shared" si="30"/>
        <v>214</v>
      </c>
      <c r="CB22" s="119">
        <f t="shared" si="31"/>
        <v>214</v>
      </c>
      <c r="CC22" s="124">
        <f>IF(CA22="","",CA22/SUM(EO22:ER22))</f>
        <v>107</v>
      </c>
      <c r="CD22" s="123">
        <f t="shared" si="32"/>
        <v>3958</v>
      </c>
      <c r="CE22" s="120">
        <f>IF(BW22="","",CD22/SUM(DI22:ER22))</f>
        <v>116.41176470588235</v>
      </c>
      <c r="CF22" s="44"/>
      <c r="CG22" s="44"/>
      <c r="CH22" s="44"/>
      <c r="CI22" s="44"/>
      <c r="CJ22" s="121">
        <f t="shared" si="33"/>
      </c>
      <c r="CK22" s="119">
        <f t="shared" si="34"/>
        <v>0</v>
      </c>
      <c r="CL22" s="124">
        <f>IF(CJ22="","",CJ22/SUM(ES22:EV22))</f>
      </c>
      <c r="CM22" s="123">
        <f t="shared" si="35"/>
      </c>
      <c r="CN22" s="120">
        <f>IF(CF22="","",CM22/SUM(DI22:EV22))</f>
      </c>
      <c r="CO22" s="44"/>
      <c r="CP22" s="44"/>
      <c r="CQ22" s="44"/>
      <c r="CR22" s="44"/>
      <c r="CS22" s="121">
        <f t="shared" si="36"/>
      </c>
      <c r="CT22" s="119">
        <f t="shared" si="37"/>
        <v>0</v>
      </c>
      <c r="CU22" s="124">
        <f>IF(CS22="","",CS22/SUM(EW22:EZ22))</f>
      </c>
      <c r="CV22" s="123">
        <f t="shared" si="38"/>
      </c>
      <c r="CW22" s="120">
        <f>IF(CO22="","",CV22/SUM(DI22:EZ22))</f>
      </c>
      <c r="CX22" s="44"/>
      <c r="CY22" s="44"/>
      <c r="CZ22" s="44"/>
      <c r="DA22" s="44"/>
      <c r="DB22" s="121">
        <f t="shared" si="39"/>
      </c>
      <c r="DC22" s="119">
        <f t="shared" si="40"/>
        <v>0</v>
      </c>
      <c r="DD22" s="124">
        <f>IF(DB22="","",DB22/SUM(FA22:FD22))</f>
      </c>
      <c r="DE22" s="123">
        <f t="shared" si="41"/>
      </c>
      <c r="DF22" s="120">
        <f>IF(CX22="","",DE22/SUM(DI22:FD22))</f>
      </c>
      <c r="DG22" s="82" t="str">
        <f t="shared" si="42"/>
        <v>C</v>
      </c>
      <c r="DH22" s="75">
        <f>IF(E22&gt;0,(J22+Q22+Z22+AI22+AR22+BA22+BJ22+BS22+CB22+CK22+CT22+DC22)/SUM(DI22:FD22),0)</f>
        <v>116.41176470588235</v>
      </c>
      <c r="DI22" s="125">
        <f t="shared" si="43"/>
        <v>1</v>
      </c>
      <c r="DJ22" s="125">
        <f t="shared" si="44"/>
        <v>1</v>
      </c>
      <c r="DK22" s="125">
        <f t="shared" si="45"/>
        <v>1</v>
      </c>
      <c r="DL22" s="125">
        <f t="shared" si="46"/>
        <v>1</v>
      </c>
      <c r="DM22" s="75">
        <f t="shared" si="47"/>
        <v>1</v>
      </c>
      <c r="DN22" s="75">
        <f t="shared" si="48"/>
        <v>1</v>
      </c>
      <c r="DO22" s="75">
        <f t="shared" si="49"/>
        <v>1</v>
      </c>
      <c r="DP22" s="75">
        <f t="shared" si="50"/>
        <v>1</v>
      </c>
      <c r="DQ22" s="125">
        <f t="shared" si="51"/>
        <v>1</v>
      </c>
      <c r="DR22" s="125">
        <f t="shared" si="52"/>
        <v>1</v>
      </c>
      <c r="DS22" s="125">
        <f t="shared" si="53"/>
        <v>1</v>
      </c>
      <c r="DT22" s="125">
        <f t="shared" si="54"/>
        <v>1</v>
      </c>
      <c r="DU22" s="75">
        <f t="shared" si="55"/>
        <v>1</v>
      </c>
      <c r="DV22" s="75">
        <f t="shared" si="56"/>
        <v>1</v>
      </c>
      <c r="DW22" s="75">
        <f t="shared" si="57"/>
        <v>1</v>
      </c>
      <c r="DX22" s="75">
        <f t="shared" si="58"/>
        <v>1</v>
      </c>
      <c r="DY22" s="125">
        <f t="shared" si="59"/>
        <v>1</v>
      </c>
      <c r="DZ22" s="125">
        <f t="shared" si="60"/>
        <v>1</v>
      </c>
      <c r="EA22" s="125">
        <f t="shared" si="61"/>
        <v>1</v>
      </c>
      <c r="EB22" s="125">
        <f t="shared" si="62"/>
        <v>1</v>
      </c>
      <c r="EC22" s="75">
        <f t="shared" si="63"/>
        <v>1</v>
      </c>
      <c r="ED22" s="75">
        <f t="shared" si="64"/>
        <v>1</v>
      </c>
      <c r="EE22" s="75">
        <f t="shared" si="65"/>
        <v>1</v>
      </c>
      <c r="EF22" s="75">
        <f t="shared" si="66"/>
        <v>1</v>
      </c>
      <c r="EG22" s="125">
        <f t="shared" si="67"/>
        <v>1</v>
      </c>
      <c r="EH22" s="125">
        <f t="shared" si="68"/>
        <v>1</v>
      </c>
      <c r="EI22" s="125">
        <f t="shared" si="69"/>
        <v>1</v>
      </c>
      <c r="EJ22" s="125">
        <f t="shared" si="70"/>
        <v>1</v>
      </c>
      <c r="EK22" s="75">
        <f t="shared" si="71"/>
        <v>1</v>
      </c>
      <c r="EL22" s="75">
        <f t="shared" si="72"/>
        <v>1</v>
      </c>
      <c r="EM22" s="75">
        <f t="shared" si="73"/>
        <v>1</v>
      </c>
      <c r="EN22" s="75">
        <f t="shared" si="74"/>
        <v>1</v>
      </c>
      <c r="EO22" s="125">
        <f t="shared" si="75"/>
        <v>1</v>
      </c>
      <c r="EP22" s="125">
        <f t="shared" si="76"/>
        <v>1</v>
      </c>
      <c r="EQ22" s="125">
        <f t="shared" si="77"/>
        <v>0</v>
      </c>
      <c r="ER22" s="125">
        <f t="shared" si="78"/>
        <v>0</v>
      </c>
      <c r="ES22" s="75">
        <f t="shared" si="79"/>
        <v>0</v>
      </c>
      <c r="ET22" s="75">
        <f t="shared" si="80"/>
        <v>0</v>
      </c>
      <c r="EU22" s="75">
        <f t="shared" si="81"/>
        <v>0</v>
      </c>
      <c r="EV22" s="75">
        <f t="shared" si="82"/>
        <v>0</v>
      </c>
      <c r="EW22" s="125">
        <f t="shared" si="83"/>
        <v>0</v>
      </c>
      <c r="EX22" s="125">
        <f t="shared" si="84"/>
        <v>0</v>
      </c>
      <c r="EY22" s="125">
        <f t="shared" si="85"/>
        <v>0</v>
      </c>
      <c r="EZ22" s="125">
        <f t="shared" si="86"/>
        <v>0</v>
      </c>
      <c r="FA22" s="75">
        <f t="shared" si="87"/>
        <v>0</v>
      </c>
      <c r="FB22" s="75">
        <f t="shared" si="88"/>
        <v>0</v>
      </c>
      <c r="FC22" s="75">
        <f t="shared" si="89"/>
        <v>0</v>
      </c>
      <c r="FD22" s="75">
        <f t="shared" si="90"/>
        <v>0</v>
      </c>
    </row>
    <row r="23" spans="1:160" ht="11.25">
      <c r="A23" s="126" t="s">
        <v>37</v>
      </c>
      <c r="B23" s="182">
        <v>23</v>
      </c>
      <c r="C23" s="44" t="s">
        <v>62</v>
      </c>
      <c r="D23" s="116">
        <f>IF(E23="","",SUM(DI23:FD23))</f>
        <v>9</v>
      </c>
      <c r="E23" s="117">
        <v>100</v>
      </c>
      <c r="F23" s="117">
        <v>110</v>
      </c>
      <c r="G23" s="117">
        <v>99</v>
      </c>
      <c r="H23" s="117">
        <v>115</v>
      </c>
      <c r="I23" s="118">
        <f t="shared" si="0"/>
        <v>424</v>
      </c>
      <c r="J23" s="119">
        <f t="shared" si="1"/>
        <v>424</v>
      </c>
      <c r="K23" s="120">
        <f t="shared" si="2"/>
        <v>106</v>
      </c>
      <c r="L23" s="44">
        <v>110</v>
      </c>
      <c r="M23" s="44">
        <v>104</v>
      </c>
      <c r="N23" s="44">
        <v>96</v>
      </c>
      <c r="O23" s="44"/>
      <c r="P23" s="121">
        <f t="shared" si="3"/>
        <v>310</v>
      </c>
      <c r="Q23" s="119">
        <f t="shared" si="4"/>
        <v>310</v>
      </c>
      <c r="R23" s="122">
        <f t="shared" si="5"/>
        <v>103.33333333333333</v>
      </c>
      <c r="S23" s="123">
        <f t="shared" si="6"/>
        <v>734</v>
      </c>
      <c r="T23" s="120">
        <f t="shared" si="7"/>
        <v>104.85714285714286</v>
      </c>
      <c r="U23" s="44">
        <v>103</v>
      </c>
      <c r="V23" s="44">
        <v>107</v>
      </c>
      <c r="W23" s="44"/>
      <c r="X23" s="44"/>
      <c r="Y23" s="121">
        <f t="shared" si="8"/>
        <v>210</v>
      </c>
      <c r="Z23" s="119">
        <f t="shared" si="9"/>
        <v>210</v>
      </c>
      <c r="AA23" s="124">
        <f t="shared" si="10"/>
        <v>105</v>
      </c>
      <c r="AB23" s="123">
        <f t="shared" si="11"/>
        <v>944</v>
      </c>
      <c r="AC23" s="120">
        <f t="shared" si="12"/>
        <v>104.88888888888889</v>
      </c>
      <c r="AD23" s="44"/>
      <c r="AE23" s="44"/>
      <c r="AF23" s="44"/>
      <c r="AG23" s="44"/>
      <c r="AH23" s="121">
        <f t="shared" si="13"/>
      </c>
      <c r="AI23" s="119">
        <f t="shared" si="14"/>
        <v>0</v>
      </c>
      <c r="AJ23" s="124">
        <f t="shared" si="15"/>
      </c>
      <c r="AK23" s="123">
        <f t="shared" si="16"/>
      </c>
      <c r="AL23" s="120">
        <f t="shared" si="17"/>
      </c>
      <c r="AM23" s="44"/>
      <c r="AN23" s="44"/>
      <c r="AO23" s="44"/>
      <c r="AP23" s="44"/>
      <c r="AQ23" s="121">
        <f t="shared" si="18"/>
      </c>
      <c r="AR23" s="119">
        <f t="shared" si="19"/>
        <v>0</v>
      </c>
      <c r="AS23" s="124">
        <f>IF(AQ23="","",AQ23/SUM(DY23:EB23))</f>
      </c>
      <c r="AT23" s="123">
        <f t="shared" si="20"/>
      </c>
      <c r="AU23" s="120">
        <f>IF(AM23="","",AT23/SUM(DI23:EB23))</f>
      </c>
      <c r="AV23" s="44"/>
      <c r="AW23" s="44"/>
      <c r="AX23" s="44"/>
      <c r="AY23" s="44"/>
      <c r="AZ23" s="121">
        <f t="shared" si="21"/>
      </c>
      <c r="BA23" s="119">
        <f t="shared" si="22"/>
        <v>0</v>
      </c>
      <c r="BB23" s="124">
        <f>IF(AZ23="","",AZ23/SUM(EC23:EF23))</f>
      </c>
      <c r="BC23" s="123">
        <f t="shared" si="23"/>
      </c>
      <c r="BD23" s="120">
        <f>IF(AV23="","",BC23/SUM(DI23:EF23))</f>
      </c>
      <c r="BE23" s="44"/>
      <c r="BF23" s="44"/>
      <c r="BG23" s="44"/>
      <c r="BH23" s="44"/>
      <c r="BI23" s="121">
        <f t="shared" si="24"/>
      </c>
      <c r="BJ23" s="119">
        <f t="shared" si="25"/>
        <v>0</v>
      </c>
      <c r="BK23" s="124">
        <f>IF(BI23="","",BI23/SUM(EG23:EJ23))</f>
      </c>
      <c r="BL23" s="123">
        <f t="shared" si="26"/>
      </c>
      <c r="BM23" s="120">
        <f>IF(BE23="","",BL23/SUM(DI23:EJ23))</f>
      </c>
      <c r="BN23" s="44"/>
      <c r="BO23" s="44"/>
      <c r="BP23" s="44"/>
      <c r="BQ23" s="44"/>
      <c r="BR23" s="121">
        <f t="shared" si="27"/>
      </c>
      <c r="BS23" s="119">
        <f t="shared" si="28"/>
        <v>0</v>
      </c>
      <c r="BT23" s="124">
        <f>IF(BR23="","",BR23/SUM(EK23:EN23))</f>
      </c>
      <c r="BU23" s="123">
        <f t="shared" si="29"/>
      </c>
      <c r="BV23" s="120">
        <f>IF(BN23="","",BU23/SUM(DI23:EN23))</f>
      </c>
      <c r="BW23" s="44"/>
      <c r="BX23" s="44"/>
      <c r="BY23" s="44"/>
      <c r="BZ23" s="44"/>
      <c r="CA23" s="121">
        <f t="shared" si="30"/>
      </c>
      <c r="CB23" s="119">
        <f t="shared" si="31"/>
        <v>0</v>
      </c>
      <c r="CC23" s="124">
        <f>IF(CA23="","",CA23/SUM(EO23:ER23))</f>
      </c>
      <c r="CD23" s="123">
        <f t="shared" si="32"/>
      </c>
      <c r="CE23" s="120">
        <f>IF(BW23="","",CD23/SUM(DI23:ER23))</f>
      </c>
      <c r="CF23" s="44"/>
      <c r="CG23" s="44"/>
      <c r="CH23" s="44"/>
      <c r="CI23" s="44"/>
      <c r="CJ23" s="121">
        <f t="shared" si="33"/>
      </c>
      <c r="CK23" s="119">
        <f t="shared" si="34"/>
        <v>0</v>
      </c>
      <c r="CL23" s="124">
        <f>IF(CJ23="","",CJ23/SUM(ES23:EV23))</f>
      </c>
      <c r="CM23" s="123">
        <f t="shared" si="35"/>
      </c>
      <c r="CN23" s="120">
        <f>IF(CF23="","",CM23/SUM(DI23:EV23))</f>
      </c>
      <c r="CO23" s="44"/>
      <c r="CP23" s="44"/>
      <c r="CQ23" s="44"/>
      <c r="CR23" s="44"/>
      <c r="CS23" s="121">
        <f t="shared" si="36"/>
      </c>
      <c r="CT23" s="119">
        <f t="shared" si="37"/>
        <v>0</v>
      </c>
      <c r="CU23" s="124">
        <f>IF(CS23="","",CS23/SUM(EW23:EZ23))</f>
      </c>
      <c r="CV23" s="123">
        <f t="shared" si="38"/>
      </c>
      <c r="CW23" s="120">
        <f>IF(CO23="","",CV23/SUM(DI23:EZ23))</f>
      </c>
      <c r="CX23" s="44"/>
      <c r="CY23" s="44"/>
      <c r="CZ23" s="44"/>
      <c r="DA23" s="44"/>
      <c r="DB23" s="121">
        <f t="shared" si="39"/>
      </c>
      <c r="DC23" s="119">
        <f t="shared" si="40"/>
        <v>0</v>
      </c>
      <c r="DD23" s="124">
        <f>IF(DB23="","",DB23/SUM(FA23:FD23))</f>
      </c>
      <c r="DE23" s="123">
        <f t="shared" si="41"/>
      </c>
      <c r="DF23" s="120">
        <f>IF(CX23="","",DE23/SUM(DI23:FD23))</f>
      </c>
      <c r="DG23" s="82" t="str">
        <f t="shared" si="42"/>
        <v>C</v>
      </c>
      <c r="DH23" s="75">
        <f>IF(E23&gt;0,(J23+Q23+Z23+AI23+AR23+BA23+BJ23+BS23+CB23+CK23+CT23+DC23)/SUM(DI23:FD23),0)</f>
        <v>104.88888888888889</v>
      </c>
      <c r="DI23" s="125">
        <f t="shared" si="43"/>
        <v>1</v>
      </c>
      <c r="DJ23" s="125">
        <f t="shared" si="44"/>
        <v>1</v>
      </c>
      <c r="DK23" s="125">
        <f t="shared" si="45"/>
        <v>1</v>
      </c>
      <c r="DL23" s="125">
        <f t="shared" si="46"/>
        <v>1</v>
      </c>
      <c r="DM23" s="75">
        <f t="shared" si="47"/>
        <v>1</v>
      </c>
      <c r="DN23" s="75">
        <f t="shared" si="48"/>
        <v>1</v>
      </c>
      <c r="DO23" s="75">
        <f t="shared" si="49"/>
        <v>1</v>
      </c>
      <c r="DP23" s="75">
        <f t="shared" si="50"/>
        <v>0</v>
      </c>
      <c r="DQ23" s="125">
        <f t="shared" si="51"/>
        <v>1</v>
      </c>
      <c r="DR23" s="125">
        <f t="shared" si="52"/>
        <v>1</v>
      </c>
      <c r="DS23" s="125">
        <f t="shared" si="53"/>
        <v>0</v>
      </c>
      <c r="DT23" s="125">
        <f t="shared" si="54"/>
        <v>0</v>
      </c>
      <c r="DU23" s="75">
        <f t="shared" si="55"/>
        <v>0</v>
      </c>
      <c r="DV23" s="75">
        <f t="shared" si="56"/>
        <v>0</v>
      </c>
      <c r="DW23" s="75">
        <f t="shared" si="57"/>
        <v>0</v>
      </c>
      <c r="DX23" s="75">
        <f t="shared" si="58"/>
        <v>0</v>
      </c>
      <c r="DY23" s="125">
        <f t="shared" si="59"/>
        <v>0</v>
      </c>
      <c r="DZ23" s="125">
        <f t="shared" si="60"/>
        <v>0</v>
      </c>
      <c r="EA23" s="125">
        <f t="shared" si="61"/>
        <v>0</v>
      </c>
      <c r="EB23" s="125">
        <f t="shared" si="62"/>
        <v>0</v>
      </c>
      <c r="EC23" s="75">
        <f t="shared" si="63"/>
        <v>0</v>
      </c>
      <c r="ED23" s="75">
        <f t="shared" si="64"/>
        <v>0</v>
      </c>
      <c r="EE23" s="75">
        <f t="shared" si="65"/>
        <v>0</v>
      </c>
      <c r="EF23" s="75">
        <f t="shared" si="66"/>
        <v>0</v>
      </c>
      <c r="EG23" s="125">
        <f t="shared" si="67"/>
        <v>0</v>
      </c>
      <c r="EH23" s="125">
        <f t="shared" si="68"/>
        <v>0</v>
      </c>
      <c r="EI23" s="125">
        <f t="shared" si="69"/>
        <v>0</v>
      </c>
      <c r="EJ23" s="125">
        <f t="shared" si="70"/>
        <v>0</v>
      </c>
      <c r="EK23" s="75">
        <f t="shared" si="71"/>
        <v>0</v>
      </c>
      <c r="EL23" s="75">
        <f t="shared" si="72"/>
        <v>0</v>
      </c>
      <c r="EM23" s="75">
        <f t="shared" si="73"/>
        <v>0</v>
      </c>
      <c r="EN23" s="75">
        <f t="shared" si="74"/>
        <v>0</v>
      </c>
      <c r="EO23" s="125">
        <f t="shared" si="75"/>
        <v>0</v>
      </c>
      <c r="EP23" s="125">
        <f t="shared" si="76"/>
        <v>0</v>
      </c>
      <c r="EQ23" s="125">
        <f t="shared" si="77"/>
        <v>0</v>
      </c>
      <c r="ER23" s="125">
        <f t="shared" si="78"/>
        <v>0</v>
      </c>
      <c r="ES23" s="75">
        <f t="shared" si="79"/>
        <v>0</v>
      </c>
      <c r="ET23" s="75">
        <f t="shared" si="80"/>
        <v>0</v>
      </c>
      <c r="EU23" s="75">
        <f t="shared" si="81"/>
        <v>0</v>
      </c>
      <c r="EV23" s="75">
        <f t="shared" si="82"/>
        <v>0</v>
      </c>
      <c r="EW23" s="125">
        <f t="shared" si="83"/>
        <v>0</v>
      </c>
      <c r="EX23" s="125">
        <f t="shared" si="84"/>
        <v>0</v>
      </c>
      <c r="EY23" s="125">
        <f t="shared" si="85"/>
        <v>0</v>
      </c>
      <c r="EZ23" s="125">
        <f t="shared" si="86"/>
        <v>0</v>
      </c>
      <c r="FA23" s="75">
        <f t="shared" si="87"/>
        <v>0</v>
      </c>
      <c r="FB23" s="75">
        <f t="shared" si="88"/>
        <v>0</v>
      </c>
      <c r="FC23" s="75">
        <f t="shared" si="89"/>
        <v>0</v>
      </c>
      <c r="FD23" s="75">
        <f t="shared" si="90"/>
        <v>0</v>
      </c>
    </row>
    <row r="24" spans="1:160" ht="11.25">
      <c r="A24" s="126" t="s">
        <v>37</v>
      </c>
      <c r="B24" s="182">
        <v>47</v>
      </c>
      <c r="C24" s="44" t="s">
        <v>45</v>
      </c>
      <c r="D24" s="116">
        <f>IF(E24="","",SUM(DI24:FD24))</f>
        <v>18</v>
      </c>
      <c r="E24" s="117">
        <v>104</v>
      </c>
      <c r="F24" s="117">
        <v>118</v>
      </c>
      <c r="G24" s="117">
        <v>95</v>
      </c>
      <c r="H24" s="117">
        <v>107</v>
      </c>
      <c r="I24" s="118">
        <f t="shared" si="0"/>
        <v>424</v>
      </c>
      <c r="J24" s="119">
        <f t="shared" si="1"/>
        <v>424</v>
      </c>
      <c r="K24" s="120">
        <f t="shared" si="2"/>
        <v>106</v>
      </c>
      <c r="L24" s="44">
        <v>91</v>
      </c>
      <c r="M24" s="44">
        <v>99</v>
      </c>
      <c r="N24" s="44">
        <v>112</v>
      </c>
      <c r="O24" s="44">
        <v>114</v>
      </c>
      <c r="P24" s="121">
        <f t="shared" si="3"/>
        <v>416</v>
      </c>
      <c r="Q24" s="119">
        <f t="shared" si="4"/>
        <v>416</v>
      </c>
      <c r="R24" s="122">
        <f t="shared" si="5"/>
        <v>104</v>
      </c>
      <c r="S24" s="123">
        <f t="shared" si="6"/>
        <v>840</v>
      </c>
      <c r="T24" s="120">
        <f t="shared" si="7"/>
        <v>105</v>
      </c>
      <c r="U24" s="44">
        <v>82</v>
      </c>
      <c r="V24" s="44">
        <v>101</v>
      </c>
      <c r="W24" s="44">
        <v>87</v>
      </c>
      <c r="X24" s="44">
        <v>114</v>
      </c>
      <c r="Y24" s="121">
        <f t="shared" si="8"/>
        <v>384</v>
      </c>
      <c r="Z24" s="119">
        <f t="shared" si="9"/>
        <v>384</v>
      </c>
      <c r="AA24" s="124">
        <f t="shared" si="10"/>
        <v>96</v>
      </c>
      <c r="AB24" s="123">
        <f t="shared" si="11"/>
        <v>1224</v>
      </c>
      <c r="AC24" s="120">
        <f t="shared" si="12"/>
        <v>102</v>
      </c>
      <c r="AD24" s="44">
        <v>98</v>
      </c>
      <c r="AE24" s="44">
        <v>110</v>
      </c>
      <c r="AF24" s="44">
        <v>121</v>
      </c>
      <c r="AG24" s="44">
        <v>103</v>
      </c>
      <c r="AH24" s="121">
        <f t="shared" si="13"/>
        <v>432</v>
      </c>
      <c r="AI24" s="119">
        <f t="shared" si="14"/>
        <v>432</v>
      </c>
      <c r="AJ24" s="124">
        <f t="shared" si="15"/>
        <v>108</v>
      </c>
      <c r="AK24" s="123">
        <f t="shared" si="16"/>
        <v>1656</v>
      </c>
      <c r="AL24" s="120">
        <f t="shared" si="17"/>
        <v>103.5</v>
      </c>
      <c r="AM24" s="44">
        <v>110</v>
      </c>
      <c r="AN24" s="44">
        <v>87</v>
      </c>
      <c r="AO24" s="44"/>
      <c r="AP24" s="44"/>
      <c r="AQ24" s="121">
        <f t="shared" si="18"/>
        <v>197</v>
      </c>
      <c r="AR24" s="119">
        <f t="shared" si="19"/>
        <v>197</v>
      </c>
      <c r="AS24" s="124">
        <f>IF(AQ24="","",AQ24/SUM(DY24:EB24))</f>
        <v>98.5</v>
      </c>
      <c r="AT24" s="123">
        <f t="shared" si="20"/>
        <v>1853</v>
      </c>
      <c r="AU24" s="120">
        <f>IF(AM24="","",AT24/SUM(DI24:EB24))</f>
        <v>102.94444444444444</v>
      </c>
      <c r="AV24" s="44"/>
      <c r="AW24" s="44"/>
      <c r="AX24" s="44"/>
      <c r="AY24" s="44"/>
      <c r="AZ24" s="121">
        <f t="shared" si="21"/>
      </c>
      <c r="BA24" s="119">
        <f t="shared" si="22"/>
        <v>0</v>
      </c>
      <c r="BB24" s="124">
        <f>IF(AZ24="","",AZ24/SUM(EC24:EF24))</f>
      </c>
      <c r="BC24" s="123">
        <f t="shared" si="23"/>
      </c>
      <c r="BD24" s="120">
        <f>IF(AV24="","",BC24/SUM(DI24:EF24))</f>
      </c>
      <c r="BE24" s="44"/>
      <c r="BF24" s="44"/>
      <c r="BG24" s="44"/>
      <c r="BH24" s="44"/>
      <c r="BI24" s="121">
        <f t="shared" si="24"/>
      </c>
      <c r="BJ24" s="119">
        <f t="shared" si="25"/>
        <v>0</v>
      </c>
      <c r="BK24" s="124">
        <f>IF(BI24="","",BI24/SUM(EG24:EJ24))</f>
      </c>
      <c r="BL24" s="123">
        <f t="shared" si="26"/>
      </c>
      <c r="BM24" s="120">
        <f>IF(BE24="","",BL24/SUM(DI24:EJ24))</f>
      </c>
      <c r="BN24" s="44"/>
      <c r="BO24" s="44"/>
      <c r="BP24" s="44"/>
      <c r="BQ24" s="44"/>
      <c r="BR24" s="121">
        <f t="shared" si="27"/>
      </c>
      <c r="BS24" s="119">
        <f t="shared" si="28"/>
        <v>0</v>
      </c>
      <c r="BT24" s="124">
        <f>IF(BR24="","",BR24/SUM(EK24:EN24))</f>
      </c>
      <c r="BU24" s="123">
        <f t="shared" si="29"/>
      </c>
      <c r="BV24" s="120">
        <f>IF(BN24="","",BU24/SUM(DI24:EN24))</f>
      </c>
      <c r="BW24" s="44"/>
      <c r="BX24" s="44"/>
      <c r="BY24" s="44"/>
      <c r="BZ24" s="44"/>
      <c r="CA24" s="121">
        <f t="shared" si="30"/>
      </c>
      <c r="CB24" s="119">
        <f t="shared" si="31"/>
        <v>0</v>
      </c>
      <c r="CC24" s="124">
        <f>IF(CA24="","",CA24/SUM(EO24:ER24))</f>
      </c>
      <c r="CD24" s="123">
        <f t="shared" si="32"/>
      </c>
      <c r="CE24" s="120">
        <f>IF(BW24="","",CD24/SUM(DI24:ER24))</f>
      </c>
      <c r="CF24" s="44"/>
      <c r="CG24" s="44"/>
      <c r="CH24" s="44"/>
      <c r="CI24" s="44"/>
      <c r="CJ24" s="121">
        <f t="shared" si="33"/>
      </c>
      <c r="CK24" s="119">
        <f t="shared" si="34"/>
        <v>0</v>
      </c>
      <c r="CL24" s="124">
        <f>IF(CJ24="","",CJ24/SUM(ES24:EV24))</f>
      </c>
      <c r="CM24" s="123">
        <f t="shared" si="35"/>
      </c>
      <c r="CN24" s="120">
        <f>IF(CF24="","",CM24/SUM(DI24:EV24))</f>
      </c>
      <c r="CO24" s="44"/>
      <c r="CP24" s="44"/>
      <c r="CQ24" s="44"/>
      <c r="CR24" s="44"/>
      <c r="CS24" s="121">
        <f t="shared" si="36"/>
      </c>
      <c r="CT24" s="119">
        <f t="shared" si="37"/>
        <v>0</v>
      </c>
      <c r="CU24" s="124">
        <f>IF(CS24="","",CS24/SUM(EW24:EZ24))</f>
      </c>
      <c r="CV24" s="123">
        <f t="shared" si="38"/>
      </c>
      <c r="CW24" s="120">
        <f>IF(CO24="","",CV24/SUM(DI24:EZ24))</f>
      </c>
      <c r="CX24" s="44"/>
      <c r="CY24" s="44"/>
      <c r="CZ24" s="44"/>
      <c r="DA24" s="44"/>
      <c r="DB24" s="121">
        <f t="shared" si="39"/>
      </c>
      <c r="DC24" s="119">
        <f t="shared" si="40"/>
        <v>0</v>
      </c>
      <c r="DD24" s="124">
        <f>IF(DB24="","",DB24/SUM(FA24:FD24))</f>
      </c>
      <c r="DE24" s="123">
        <f t="shared" si="41"/>
      </c>
      <c r="DF24" s="120">
        <f>IF(CX24="","",DE24/SUM(DI24:FD24))</f>
      </c>
      <c r="DG24" s="82" t="str">
        <f t="shared" si="42"/>
        <v>C</v>
      </c>
      <c r="DH24" s="75">
        <f>IF(E24&gt;0,(J24+Q24+Z24+AI24+AR24+BA24+BJ24+BS24+CB24+CK24+CT24+DC24)/SUM(DI24:FD24),0)</f>
        <v>102.94444444444444</v>
      </c>
      <c r="DI24" s="125">
        <f t="shared" si="43"/>
        <v>1</v>
      </c>
      <c r="DJ24" s="125">
        <f t="shared" si="44"/>
        <v>1</v>
      </c>
      <c r="DK24" s="125">
        <f t="shared" si="45"/>
        <v>1</v>
      </c>
      <c r="DL24" s="125">
        <f t="shared" si="46"/>
        <v>1</v>
      </c>
      <c r="DM24" s="75">
        <f t="shared" si="47"/>
        <v>1</v>
      </c>
      <c r="DN24" s="75">
        <f t="shared" si="48"/>
        <v>1</v>
      </c>
      <c r="DO24" s="75">
        <f t="shared" si="49"/>
        <v>1</v>
      </c>
      <c r="DP24" s="75">
        <f t="shared" si="50"/>
        <v>1</v>
      </c>
      <c r="DQ24" s="125">
        <f t="shared" si="51"/>
        <v>1</v>
      </c>
      <c r="DR24" s="125">
        <f t="shared" si="52"/>
        <v>1</v>
      </c>
      <c r="DS24" s="125">
        <f t="shared" si="53"/>
        <v>1</v>
      </c>
      <c r="DT24" s="125">
        <f t="shared" si="54"/>
        <v>1</v>
      </c>
      <c r="DU24" s="75">
        <f t="shared" si="55"/>
        <v>1</v>
      </c>
      <c r="DV24" s="75">
        <f t="shared" si="56"/>
        <v>1</v>
      </c>
      <c r="DW24" s="75">
        <f t="shared" si="57"/>
        <v>1</v>
      </c>
      <c r="DX24" s="75">
        <f t="shared" si="58"/>
        <v>1</v>
      </c>
      <c r="DY24" s="125">
        <f t="shared" si="59"/>
        <v>1</v>
      </c>
      <c r="DZ24" s="125">
        <f t="shared" si="60"/>
        <v>1</v>
      </c>
      <c r="EA24" s="125">
        <f t="shared" si="61"/>
        <v>0</v>
      </c>
      <c r="EB24" s="125">
        <f t="shared" si="62"/>
        <v>0</v>
      </c>
      <c r="EC24" s="75">
        <f t="shared" si="63"/>
        <v>0</v>
      </c>
      <c r="ED24" s="75">
        <f t="shared" si="64"/>
        <v>0</v>
      </c>
      <c r="EE24" s="75">
        <f t="shared" si="65"/>
        <v>0</v>
      </c>
      <c r="EF24" s="75">
        <f t="shared" si="66"/>
        <v>0</v>
      </c>
      <c r="EG24" s="125">
        <f t="shared" si="67"/>
        <v>0</v>
      </c>
      <c r="EH24" s="125">
        <f t="shared" si="68"/>
        <v>0</v>
      </c>
      <c r="EI24" s="125">
        <f t="shared" si="69"/>
        <v>0</v>
      </c>
      <c r="EJ24" s="125">
        <f t="shared" si="70"/>
        <v>0</v>
      </c>
      <c r="EK24" s="75">
        <f t="shared" si="71"/>
        <v>0</v>
      </c>
      <c r="EL24" s="75">
        <f t="shared" si="72"/>
        <v>0</v>
      </c>
      <c r="EM24" s="75">
        <f t="shared" si="73"/>
        <v>0</v>
      </c>
      <c r="EN24" s="75">
        <f t="shared" si="74"/>
        <v>0</v>
      </c>
      <c r="EO24" s="125">
        <f t="shared" si="75"/>
        <v>0</v>
      </c>
      <c r="EP24" s="125">
        <f t="shared" si="76"/>
        <v>0</v>
      </c>
      <c r="EQ24" s="125">
        <f t="shared" si="77"/>
        <v>0</v>
      </c>
      <c r="ER24" s="125">
        <f t="shared" si="78"/>
        <v>0</v>
      </c>
      <c r="ES24" s="75">
        <f t="shared" si="79"/>
        <v>0</v>
      </c>
      <c r="ET24" s="75">
        <f t="shared" si="80"/>
        <v>0</v>
      </c>
      <c r="EU24" s="75">
        <f t="shared" si="81"/>
        <v>0</v>
      </c>
      <c r="EV24" s="75">
        <f t="shared" si="82"/>
        <v>0</v>
      </c>
      <c r="EW24" s="125">
        <f t="shared" si="83"/>
        <v>0</v>
      </c>
      <c r="EX24" s="125">
        <f t="shared" si="84"/>
        <v>0</v>
      </c>
      <c r="EY24" s="125">
        <f t="shared" si="85"/>
        <v>0</v>
      </c>
      <c r="EZ24" s="125">
        <f t="shared" si="86"/>
        <v>0</v>
      </c>
      <c r="FA24" s="75">
        <f t="shared" si="87"/>
        <v>0</v>
      </c>
      <c r="FB24" s="75">
        <f t="shared" si="88"/>
        <v>0</v>
      </c>
      <c r="FC24" s="75">
        <f t="shared" si="89"/>
        <v>0</v>
      </c>
      <c r="FD24" s="75">
        <f t="shared" si="90"/>
        <v>0</v>
      </c>
    </row>
    <row r="25" spans="1:160" ht="11.25">
      <c r="A25" s="126" t="s">
        <v>37</v>
      </c>
      <c r="B25" s="182">
        <v>50</v>
      </c>
      <c r="C25" s="44" t="s">
        <v>70</v>
      </c>
      <c r="D25" s="116">
        <f>IF(E25="","",SUM(DI25:FD25))</f>
        <v>15</v>
      </c>
      <c r="E25" s="117">
        <v>104</v>
      </c>
      <c r="F25" s="117">
        <v>111</v>
      </c>
      <c r="G25" s="117">
        <v>112</v>
      </c>
      <c r="H25" s="117">
        <v>89</v>
      </c>
      <c r="I25" s="118">
        <f t="shared" si="0"/>
        <v>416</v>
      </c>
      <c r="J25" s="119">
        <f t="shared" si="1"/>
        <v>416</v>
      </c>
      <c r="K25" s="120">
        <f t="shared" si="2"/>
        <v>104</v>
      </c>
      <c r="L25" s="44">
        <v>116</v>
      </c>
      <c r="M25" s="44">
        <v>110</v>
      </c>
      <c r="N25" s="44">
        <v>120</v>
      </c>
      <c r="O25" s="44">
        <v>108</v>
      </c>
      <c r="P25" s="121">
        <f t="shared" si="3"/>
        <v>454</v>
      </c>
      <c r="Q25" s="119">
        <f t="shared" si="4"/>
        <v>454</v>
      </c>
      <c r="R25" s="122">
        <f t="shared" si="5"/>
        <v>113.5</v>
      </c>
      <c r="S25" s="123">
        <f t="shared" si="6"/>
        <v>870</v>
      </c>
      <c r="T25" s="120">
        <f t="shared" si="7"/>
        <v>108.75</v>
      </c>
      <c r="U25" s="44">
        <v>105</v>
      </c>
      <c r="V25" s="44">
        <v>103</v>
      </c>
      <c r="W25" s="44">
        <v>103</v>
      </c>
      <c r="X25" s="44">
        <v>100</v>
      </c>
      <c r="Y25" s="121">
        <f t="shared" si="8"/>
        <v>411</v>
      </c>
      <c r="Z25" s="119">
        <f t="shared" si="9"/>
        <v>411</v>
      </c>
      <c r="AA25" s="124">
        <f t="shared" si="10"/>
        <v>102.75</v>
      </c>
      <c r="AB25" s="123">
        <f t="shared" si="11"/>
        <v>1281</v>
      </c>
      <c r="AC25" s="120">
        <f t="shared" si="12"/>
        <v>106.75</v>
      </c>
      <c r="AD25" s="44">
        <v>103</v>
      </c>
      <c r="AE25" s="44">
        <v>90</v>
      </c>
      <c r="AF25" s="44">
        <v>113</v>
      </c>
      <c r="AG25" s="44"/>
      <c r="AH25" s="121">
        <f t="shared" si="13"/>
        <v>306</v>
      </c>
      <c r="AI25" s="119">
        <f t="shared" si="14"/>
        <v>306</v>
      </c>
      <c r="AJ25" s="124">
        <f t="shared" si="15"/>
        <v>102</v>
      </c>
      <c r="AK25" s="123">
        <f t="shared" si="16"/>
        <v>1587</v>
      </c>
      <c r="AL25" s="120">
        <f t="shared" si="17"/>
        <v>105.8</v>
      </c>
      <c r="AM25" s="44"/>
      <c r="AN25" s="44"/>
      <c r="AO25" s="44"/>
      <c r="AP25" s="44"/>
      <c r="AQ25" s="121">
        <f t="shared" si="18"/>
      </c>
      <c r="AR25" s="119">
        <f t="shared" si="19"/>
        <v>0</v>
      </c>
      <c r="AS25" s="124">
        <f>IF(AQ25="","",AQ25/SUM(DY25:EB25))</f>
      </c>
      <c r="AT25" s="123">
        <f t="shared" si="20"/>
      </c>
      <c r="AU25" s="120">
        <f>IF(AM25="","",AT25/SUM(DI25:EB25))</f>
      </c>
      <c r="AV25" s="44"/>
      <c r="AW25" s="44"/>
      <c r="AX25" s="44"/>
      <c r="AY25" s="44"/>
      <c r="AZ25" s="121">
        <f t="shared" si="21"/>
      </c>
      <c r="BA25" s="119">
        <f t="shared" si="22"/>
        <v>0</v>
      </c>
      <c r="BB25" s="124">
        <f>IF(AZ25="","",AZ25/SUM(EC25:EF25))</f>
      </c>
      <c r="BC25" s="123">
        <f t="shared" si="23"/>
      </c>
      <c r="BD25" s="120">
        <f>IF(AV25="","",BC25/SUM(DI25:EF25))</f>
      </c>
      <c r="BE25" s="44"/>
      <c r="BF25" s="44"/>
      <c r="BG25" s="44"/>
      <c r="BH25" s="44"/>
      <c r="BI25" s="121">
        <f t="shared" si="24"/>
      </c>
      <c r="BJ25" s="119">
        <f t="shared" si="25"/>
        <v>0</v>
      </c>
      <c r="BK25" s="124">
        <f>IF(BI25="","",BI25/SUM(EG25:EJ25))</f>
      </c>
      <c r="BL25" s="123">
        <f t="shared" si="26"/>
      </c>
      <c r="BM25" s="120">
        <f>IF(BE25="","",BL25/SUM(DI25:EJ25))</f>
      </c>
      <c r="BN25" s="44"/>
      <c r="BO25" s="44"/>
      <c r="BP25" s="44"/>
      <c r="BQ25" s="44"/>
      <c r="BR25" s="121">
        <f t="shared" si="27"/>
      </c>
      <c r="BS25" s="119">
        <f t="shared" si="28"/>
        <v>0</v>
      </c>
      <c r="BT25" s="124">
        <f>IF(BR25="","",BR25/SUM(EK25:EN25))</f>
      </c>
      <c r="BU25" s="123">
        <f t="shared" si="29"/>
      </c>
      <c r="BV25" s="120">
        <f>IF(BN25="","",BU25/SUM(DI25:EN25))</f>
      </c>
      <c r="BW25" s="44"/>
      <c r="BX25" s="44"/>
      <c r="BY25" s="44"/>
      <c r="BZ25" s="44"/>
      <c r="CA25" s="121">
        <f t="shared" si="30"/>
      </c>
      <c r="CB25" s="119">
        <f t="shared" si="31"/>
        <v>0</v>
      </c>
      <c r="CC25" s="124">
        <f>IF(CA25="","",CA25/SUM(EO25:ER25))</f>
      </c>
      <c r="CD25" s="123">
        <f t="shared" si="32"/>
      </c>
      <c r="CE25" s="120">
        <f>IF(BW25="","",CD25/SUM(DI25:ER25))</f>
      </c>
      <c r="CF25" s="44"/>
      <c r="CG25" s="44"/>
      <c r="CH25" s="44"/>
      <c r="CI25" s="44"/>
      <c r="CJ25" s="121">
        <f t="shared" si="33"/>
      </c>
      <c r="CK25" s="119">
        <f t="shared" si="34"/>
        <v>0</v>
      </c>
      <c r="CL25" s="124">
        <f>IF(CJ25="","",CJ25/SUM(ES25:EV25))</f>
      </c>
      <c r="CM25" s="123">
        <f t="shared" si="35"/>
      </c>
      <c r="CN25" s="120">
        <f>IF(CF25="","",CM25/SUM(DI25:EV25))</f>
      </c>
      <c r="CO25" s="44"/>
      <c r="CP25" s="44"/>
      <c r="CQ25" s="44"/>
      <c r="CR25" s="44"/>
      <c r="CS25" s="121">
        <f t="shared" si="36"/>
      </c>
      <c r="CT25" s="119">
        <f t="shared" si="37"/>
        <v>0</v>
      </c>
      <c r="CU25" s="124">
        <f>IF(CS25="","",CS25/SUM(EW25:EZ25))</f>
      </c>
      <c r="CV25" s="123">
        <f t="shared" si="38"/>
      </c>
      <c r="CW25" s="120">
        <f>IF(CO25="","",CV25/SUM(DI25:EZ25))</f>
      </c>
      <c r="CX25" s="44"/>
      <c r="CY25" s="44"/>
      <c r="CZ25" s="44"/>
      <c r="DA25" s="44"/>
      <c r="DB25" s="121">
        <f t="shared" si="39"/>
      </c>
      <c r="DC25" s="119">
        <f t="shared" si="40"/>
        <v>0</v>
      </c>
      <c r="DD25" s="124">
        <f>IF(DB25="","",DB25/SUM(FA25:FD25))</f>
      </c>
      <c r="DE25" s="123">
        <f t="shared" si="41"/>
      </c>
      <c r="DF25" s="120">
        <f>IF(CX25="","",DE25/SUM(DI25:FD25))</f>
      </c>
      <c r="DG25" s="82" t="str">
        <f t="shared" si="42"/>
        <v>C</v>
      </c>
      <c r="DH25" s="75">
        <f>IF(E25&gt;0,(J25+Q25+Z25+AI25+AR25+BA25+BJ25+BS25+CB25+CK25+CT25+DC25)/SUM(DI25:FD25),0)</f>
        <v>105.8</v>
      </c>
      <c r="DI25" s="125">
        <f t="shared" si="43"/>
        <v>1</v>
      </c>
      <c r="DJ25" s="125">
        <f t="shared" si="44"/>
        <v>1</v>
      </c>
      <c r="DK25" s="125">
        <f t="shared" si="45"/>
        <v>1</v>
      </c>
      <c r="DL25" s="125">
        <f t="shared" si="46"/>
        <v>1</v>
      </c>
      <c r="DM25" s="75">
        <f t="shared" si="47"/>
        <v>1</v>
      </c>
      <c r="DN25" s="75">
        <f t="shared" si="48"/>
        <v>1</v>
      </c>
      <c r="DO25" s="75">
        <f t="shared" si="49"/>
        <v>1</v>
      </c>
      <c r="DP25" s="75">
        <f t="shared" si="50"/>
        <v>1</v>
      </c>
      <c r="DQ25" s="125">
        <f t="shared" si="51"/>
        <v>1</v>
      </c>
      <c r="DR25" s="125">
        <f t="shared" si="52"/>
        <v>1</v>
      </c>
      <c r="DS25" s="125">
        <f t="shared" si="53"/>
        <v>1</v>
      </c>
      <c r="DT25" s="125">
        <f t="shared" si="54"/>
        <v>1</v>
      </c>
      <c r="DU25" s="75">
        <f t="shared" si="55"/>
        <v>1</v>
      </c>
      <c r="DV25" s="75">
        <f t="shared" si="56"/>
        <v>1</v>
      </c>
      <c r="DW25" s="75">
        <f t="shared" si="57"/>
        <v>1</v>
      </c>
      <c r="DX25" s="75">
        <f t="shared" si="58"/>
        <v>0</v>
      </c>
      <c r="DY25" s="125">
        <f t="shared" si="59"/>
        <v>0</v>
      </c>
      <c r="DZ25" s="125">
        <f t="shared" si="60"/>
        <v>0</v>
      </c>
      <c r="EA25" s="125">
        <f t="shared" si="61"/>
        <v>0</v>
      </c>
      <c r="EB25" s="125">
        <f t="shared" si="62"/>
        <v>0</v>
      </c>
      <c r="EC25" s="75">
        <f t="shared" si="63"/>
        <v>0</v>
      </c>
      <c r="ED25" s="75">
        <f t="shared" si="64"/>
        <v>0</v>
      </c>
      <c r="EE25" s="75">
        <f t="shared" si="65"/>
        <v>0</v>
      </c>
      <c r="EF25" s="75">
        <f t="shared" si="66"/>
        <v>0</v>
      </c>
      <c r="EG25" s="125">
        <f t="shared" si="67"/>
        <v>0</v>
      </c>
      <c r="EH25" s="125">
        <f t="shared" si="68"/>
        <v>0</v>
      </c>
      <c r="EI25" s="125">
        <f t="shared" si="69"/>
        <v>0</v>
      </c>
      <c r="EJ25" s="125">
        <f t="shared" si="70"/>
        <v>0</v>
      </c>
      <c r="EK25" s="75">
        <f t="shared" si="71"/>
        <v>0</v>
      </c>
      <c r="EL25" s="75">
        <f t="shared" si="72"/>
        <v>0</v>
      </c>
      <c r="EM25" s="75">
        <f t="shared" si="73"/>
        <v>0</v>
      </c>
      <c r="EN25" s="75">
        <f t="shared" si="74"/>
        <v>0</v>
      </c>
      <c r="EO25" s="125">
        <f t="shared" si="75"/>
        <v>0</v>
      </c>
      <c r="EP25" s="125">
        <f t="shared" si="76"/>
        <v>0</v>
      </c>
      <c r="EQ25" s="125">
        <f t="shared" si="77"/>
        <v>0</v>
      </c>
      <c r="ER25" s="125">
        <f t="shared" si="78"/>
        <v>0</v>
      </c>
      <c r="ES25" s="75">
        <f t="shared" si="79"/>
        <v>0</v>
      </c>
      <c r="ET25" s="75">
        <f t="shared" si="80"/>
        <v>0</v>
      </c>
      <c r="EU25" s="75">
        <f t="shared" si="81"/>
        <v>0</v>
      </c>
      <c r="EV25" s="75">
        <f t="shared" si="82"/>
        <v>0</v>
      </c>
      <c r="EW25" s="125">
        <f t="shared" si="83"/>
        <v>0</v>
      </c>
      <c r="EX25" s="125">
        <f t="shared" si="84"/>
        <v>0</v>
      </c>
      <c r="EY25" s="125">
        <f t="shared" si="85"/>
        <v>0</v>
      </c>
      <c r="EZ25" s="125">
        <f t="shared" si="86"/>
        <v>0</v>
      </c>
      <c r="FA25" s="75">
        <f t="shared" si="87"/>
        <v>0</v>
      </c>
      <c r="FB25" s="75">
        <f t="shared" si="88"/>
        <v>0</v>
      </c>
      <c r="FC25" s="75">
        <f t="shared" si="89"/>
        <v>0</v>
      </c>
      <c r="FD25" s="75">
        <f t="shared" si="90"/>
        <v>0</v>
      </c>
    </row>
    <row r="26" spans="1:160" ht="11.25">
      <c r="A26" s="126" t="s">
        <v>37</v>
      </c>
      <c r="B26" s="182">
        <v>51</v>
      </c>
      <c r="C26" s="44" t="s">
        <v>95</v>
      </c>
      <c r="D26" s="116">
        <v>79</v>
      </c>
      <c r="E26" s="117"/>
      <c r="F26" s="117"/>
      <c r="G26" s="117"/>
      <c r="H26" s="117"/>
      <c r="I26" s="118">
        <f t="shared" si="0"/>
      </c>
      <c r="J26" s="119">
        <f t="shared" si="1"/>
        <v>0</v>
      </c>
      <c r="K26" s="120">
        <f t="shared" si="2"/>
      </c>
      <c r="L26" s="44"/>
      <c r="M26" s="44"/>
      <c r="N26" s="44"/>
      <c r="O26" s="44"/>
      <c r="P26" s="121">
        <f t="shared" si="3"/>
      </c>
      <c r="Q26" s="119">
        <f t="shared" si="4"/>
        <v>0</v>
      </c>
      <c r="R26" s="122">
        <f t="shared" si="5"/>
      </c>
      <c r="S26" s="123">
        <f t="shared" si="6"/>
      </c>
      <c r="T26" s="120">
        <f t="shared" si="7"/>
      </c>
      <c r="U26" s="44"/>
      <c r="V26" s="44"/>
      <c r="W26" s="44"/>
      <c r="X26" s="44"/>
      <c r="Y26" s="121">
        <f t="shared" si="8"/>
      </c>
      <c r="Z26" s="119">
        <f t="shared" si="9"/>
        <v>0</v>
      </c>
      <c r="AA26" s="124">
        <f t="shared" si="10"/>
      </c>
      <c r="AB26" s="123">
        <f t="shared" si="11"/>
      </c>
      <c r="AC26" s="120">
        <f t="shared" si="12"/>
      </c>
      <c r="AD26" s="44"/>
      <c r="AE26" s="44"/>
      <c r="AF26" s="44"/>
      <c r="AG26" s="44"/>
      <c r="AH26" s="121">
        <f t="shared" si="13"/>
      </c>
      <c r="AI26" s="119">
        <f t="shared" si="14"/>
        <v>0</v>
      </c>
      <c r="AJ26" s="124">
        <f t="shared" si="15"/>
      </c>
      <c r="AK26" s="123">
        <f t="shared" si="16"/>
      </c>
      <c r="AL26" s="120">
        <f t="shared" si="17"/>
      </c>
      <c r="AM26" s="44"/>
      <c r="AN26" s="44"/>
      <c r="AO26" s="44"/>
      <c r="AP26" s="44"/>
      <c r="AQ26" s="121">
        <f t="shared" si="18"/>
      </c>
      <c r="AR26" s="119">
        <f t="shared" si="19"/>
        <v>0</v>
      </c>
      <c r="AS26" s="124">
        <f>IF(AQ26="","",AQ26/SUM(DY26:EB26))</f>
      </c>
      <c r="AT26" s="123">
        <f t="shared" si="20"/>
      </c>
      <c r="AU26" s="120">
        <f>IF(AM26="","",AT26/SUM(DI26:EB26))</f>
      </c>
      <c r="AV26" s="44"/>
      <c r="AW26" s="44"/>
      <c r="AX26" s="44"/>
      <c r="AY26" s="44"/>
      <c r="AZ26" s="121">
        <f t="shared" si="21"/>
      </c>
      <c r="BA26" s="119">
        <f t="shared" si="22"/>
        <v>0</v>
      </c>
      <c r="BB26" s="124">
        <f>IF(AZ26="","",AZ26/SUM(EC26:EF26))</f>
      </c>
      <c r="BC26" s="123">
        <f t="shared" si="23"/>
      </c>
      <c r="BD26" s="120">
        <f>IF(AV26="","",BC26/SUM(DI26:EF26))</f>
      </c>
      <c r="BE26" s="44"/>
      <c r="BF26" s="44"/>
      <c r="BG26" s="44"/>
      <c r="BH26" s="44"/>
      <c r="BI26" s="121">
        <f t="shared" si="24"/>
      </c>
      <c r="BJ26" s="119">
        <f t="shared" si="25"/>
        <v>0</v>
      </c>
      <c r="BK26" s="124">
        <f>IF(BI26="","",BI26/SUM(EG26:EJ26))</f>
      </c>
      <c r="BL26" s="123">
        <f t="shared" si="26"/>
      </c>
      <c r="BM26" s="120">
        <f>IF(BE26="","",BL26/SUM(DI26:EJ26))</f>
      </c>
      <c r="BN26" s="44"/>
      <c r="BO26" s="44"/>
      <c r="BP26" s="44"/>
      <c r="BQ26" s="44"/>
      <c r="BR26" s="121">
        <f t="shared" si="27"/>
      </c>
      <c r="BS26" s="119">
        <f t="shared" si="28"/>
        <v>0</v>
      </c>
      <c r="BT26" s="124">
        <f>IF(BR26="","",BR26/SUM(EK26:EN26))</f>
      </c>
      <c r="BU26" s="123">
        <f t="shared" si="29"/>
      </c>
      <c r="BV26" s="120">
        <f>IF(BN26="","",BU26/SUM(DI26:EN26))</f>
      </c>
      <c r="BW26" s="44"/>
      <c r="BX26" s="44"/>
      <c r="BY26" s="44"/>
      <c r="BZ26" s="44"/>
      <c r="CA26" s="121">
        <f t="shared" si="30"/>
      </c>
      <c r="CB26" s="119">
        <f t="shared" si="31"/>
        <v>0</v>
      </c>
      <c r="CC26" s="124">
        <f>IF(CA26="","",CA26/SUM(EO26:ER26))</f>
      </c>
      <c r="CD26" s="123">
        <f t="shared" si="32"/>
      </c>
      <c r="CE26" s="120">
        <f>IF(BW26="","",CD26/SUM(DI26:ER26))</f>
      </c>
      <c r="CF26" s="190"/>
      <c r="CG26" s="44"/>
      <c r="CH26" s="44"/>
      <c r="CI26" s="44"/>
      <c r="CJ26" s="121">
        <f t="shared" si="33"/>
      </c>
      <c r="CK26" s="119">
        <f t="shared" si="34"/>
        <v>0</v>
      </c>
      <c r="CL26" s="124">
        <f>IF(CJ26="","",CJ26/SUM(ES26:EV26))</f>
      </c>
      <c r="CM26" s="123">
        <f t="shared" si="35"/>
      </c>
      <c r="CN26" s="120">
        <f>IF(CF26="","",CM26/SUM(DI26:EV26))</f>
      </c>
      <c r="CO26" s="44"/>
      <c r="CP26" s="44"/>
      <c r="CQ26" s="44"/>
      <c r="CR26" s="44"/>
      <c r="CS26" s="121">
        <f t="shared" si="36"/>
      </c>
      <c r="CT26" s="119">
        <f t="shared" si="37"/>
        <v>0</v>
      </c>
      <c r="CU26" s="124">
        <f>IF(CS26="","",CS26/SUM(EW26:EZ26))</f>
      </c>
      <c r="CV26" s="123">
        <f t="shared" si="38"/>
      </c>
      <c r="CW26" s="120">
        <f>IF(CO26="","",CV26/SUM(DI26:EZ26))</f>
      </c>
      <c r="CX26" s="44"/>
      <c r="CY26" s="44"/>
      <c r="CZ26" s="44"/>
      <c r="DA26" s="44"/>
      <c r="DB26" s="121">
        <f t="shared" si="39"/>
      </c>
      <c r="DC26" s="119">
        <f t="shared" si="40"/>
        <v>0</v>
      </c>
      <c r="DD26" s="124">
        <f>IF(DB26="","",DB26/SUM(FA26:FD26))</f>
      </c>
      <c r="DE26" s="123">
        <f t="shared" si="41"/>
      </c>
      <c r="DF26" s="120">
        <f>IF(CX26="","",DE26/SUM(DI26:FD26))</f>
      </c>
      <c r="DG26" s="82" t="str">
        <f t="shared" si="42"/>
        <v>C</v>
      </c>
      <c r="DH26" s="75">
        <f>IF(E26&gt;0,(J26+Q26+Z26+AI26+AR26+BA26+BJ26+BS26+CB26+CK26+CT26+DC26)/SUM(DI26:FD26),0)</f>
        <v>0</v>
      </c>
      <c r="DI26" s="125">
        <f t="shared" si="43"/>
        <v>0</v>
      </c>
      <c r="DJ26" s="125">
        <f t="shared" si="44"/>
        <v>0</v>
      </c>
      <c r="DK26" s="125">
        <f t="shared" si="45"/>
        <v>0</v>
      </c>
      <c r="DL26" s="125">
        <f t="shared" si="46"/>
        <v>0</v>
      </c>
      <c r="DM26" s="75">
        <f t="shared" si="47"/>
        <v>0</v>
      </c>
      <c r="DN26" s="75">
        <f t="shared" si="48"/>
        <v>0</v>
      </c>
      <c r="DO26" s="75">
        <f t="shared" si="49"/>
        <v>0</v>
      </c>
      <c r="DP26" s="75">
        <f t="shared" si="50"/>
        <v>0</v>
      </c>
      <c r="DQ26" s="125">
        <f t="shared" si="51"/>
        <v>0</v>
      </c>
      <c r="DR26" s="125">
        <f t="shared" si="52"/>
        <v>0</v>
      </c>
      <c r="DS26" s="125">
        <f t="shared" si="53"/>
        <v>0</v>
      </c>
      <c r="DT26" s="125">
        <f t="shared" si="54"/>
        <v>0</v>
      </c>
      <c r="DU26" s="75">
        <f t="shared" si="55"/>
        <v>0</v>
      </c>
      <c r="DV26" s="75">
        <f t="shared" si="56"/>
        <v>0</v>
      </c>
      <c r="DW26" s="75">
        <f t="shared" si="57"/>
        <v>0</v>
      </c>
      <c r="DX26" s="75">
        <f t="shared" si="58"/>
        <v>0</v>
      </c>
      <c r="DY26" s="125">
        <f t="shared" si="59"/>
        <v>0</v>
      </c>
      <c r="DZ26" s="125">
        <f t="shared" si="60"/>
        <v>0</v>
      </c>
      <c r="EA26" s="125">
        <f t="shared" si="61"/>
        <v>0</v>
      </c>
      <c r="EB26" s="125">
        <f t="shared" si="62"/>
        <v>0</v>
      </c>
      <c r="EC26" s="75">
        <f t="shared" si="63"/>
        <v>0</v>
      </c>
      <c r="ED26" s="75">
        <f t="shared" si="64"/>
        <v>0</v>
      </c>
      <c r="EE26" s="75">
        <f t="shared" si="65"/>
        <v>0</v>
      </c>
      <c r="EF26" s="75">
        <f t="shared" si="66"/>
        <v>0</v>
      </c>
      <c r="EG26" s="125">
        <f t="shared" si="67"/>
        <v>0</v>
      </c>
      <c r="EH26" s="125">
        <f t="shared" si="68"/>
        <v>0</v>
      </c>
      <c r="EI26" s="125">
        <f t="shared" si="69"/>
        <v>0</v>
      </c>
      <c r="EJ26" s="125">
        <f t="shared" si="70"/>
        <v>0</v>
      </c>
      <c r="EK26" s="75">
        <f t="shared" si="71"/>
        <v>0</v>
      </c>
      <c r="EL26" s="75">
        <f t="shared" si="72"/>
        <v>0</v>
      </c>
      <c r="EM26" s="75">
        <f t="shared" si="73"/>
        <v>0</v>
      </c>
      <c r="EN26" s="75">
        <f t="shared" si="74"/>
        <v>0</v>
      </c>
      <c r="EO26" s="125">
        <f t="shared" si="75"/>
        <v>0</v>
      </c>
      <c r="EP26" s="125">
        <f t="shared" si="76"/>
        <v>0</v>
      </c>
      <c r="EQ26" s="125">
        <f t="shared" si="77"/>
        <v>0</v>
      </c>
      <c r="ER26" s="125">
        <f t="shared" si="78"/>
        <v>0</v>
      </c>
      <c r="ES26" s="75">
        <f t="shared" si="79"/>
        <v>0</v>
      </c>
      <c r="ET26" s="75">
        <f t="shared" si="80"/>
        <v>0</v>
      </c>
      <c r="EU26" s="75">
        <f t="shared" si="81"/>
        <v>0</v>
      </c>
      <c r="EV26" s="75">
        <f t="shared" si="82"/>
        <v>0</v>
      </c>
      <c r="EW26" s="125">
        <f t="shared" si="83"/>
        <v>0</v>
      </c>
      <c r="EX26" s="125">
        <f t="shared" si="84"/>
        <v>0</v>
      </c>
      <c r="EY26" s="125">
        <f t="shared" si="85"/>
        <v>0</v>
      </c>
      <c r="EZ26" s="125">
        <f t="shared" si="86"/>
        <v>0</v>
      </c>
      <c r="FA26" s="75">
        <f t="shared" si="87"/>
        <v>0</v>
      </c>
      <c r="FB26" s="75">
        <f t="shared" si="88"/>
        <v>0</v>
      </c>
      <c r="FC26" s="75">
        <f t="shared" si="89"/>
        <v>0</v>
      </c>
      <c r="FD26" s="75">
        <f t="shared" si="90"/>
        <v>0</v>
      </c>
    </row>
    <row r="27" spans="1:160" ht="11.25">
      <c r="A27" s="126" t="s">
        <v>37</v>
      </c>
      <c r="B27" s="182">
        <v>73</v>
      </c>
      <c r="C27" s="44" t="s">
        <v>54</v>
      </c>
      <c r="D27" s="116">
        <f>IF(E27="","",SUM(DI27:FD27))</f>
        <v>28</v>
      </c>
      <c r="E27" s="117">
        <v>104</v>
      </c>
      <c r="F27" s="117">
        <v>119</v>
      </c>
      <c r="G27" s="117">
        <v>80</v>
      </c>
      <c r="H27" s="117">
        <v>110</v>
      </c>
      <c r="I27" s="118">
        <f t="shared" si="0"/>
        <v>413</v>
      </c>
      <c r="J27" s="119">
        <f t="shared" si="1"/>
        <v>413</v>
      </c>
      <c r="K27" s="120">
        <f t="shared" si="2"/>
        <v>103.25</v>
      </c>
      <c r="L27" s="44">
        <v>103</v>
      </c>
      <c r="M27" s="44">
        <v>94</v>
      </c>
      <c r="N27" s="44">
        <v>109</v>
      </c>
      <c r="O27" s="44">
        <v>118</v>
      </c>
      <c r="P27" s="121">
        <f t="shared" si="3"/>
        <v>424</v>
      </c>
      <c r="Q27" s="119">
        <f t="shared" si="4"/>
        <v>424</v>
      </c>
      <c r="R27" s="122">
        <f t="shared" si="5"/>
        <v>106</v>
      </c>
      <c r="S27" s="123">
        <f t="shared" si="6"/>
        <v>837</v>
      </c>
      <c r="T27" s="120">
        <f t="shared" si="7"/>
        <v>104.625</v>
      </c>
      <c r="U27" s="44">
        <v>104</v>
      </c>
      <c r="V27" s="44">
        <v>99</v>
      </c>
      <c r="W27" s="44">
        <v>108</v>
      </c>
      <c r="X27" s="44">
        <v>108</v>
      </c>
      <c r="Y27" s="121">
        <f t="shared" si="8"/>
        <v>419</v>
      </c>
      <c r="Z27" s="119">
        <f t="shared" si="9"/>
        <v>419</v>
      </c>
      <c r="AA27" s="124">
        <f t="shared" si="10"/>
        <v>104.75</v>
      </c>
      <c r="AB27" s="123">
        <f t="shared" si="11"/>
        <v>1256</v>
      </c>
      <c r="AC27" s="120">
        <f t="shared" si="12"/>
        <v>104.66666666666667</v>
      </c>
      <c r="AD27" s="44">
        <v>105</v>
      </c>
      <c r="AE27" s="44">
        <v>110</v>
      </c>
      <c r="AF27" s="44">
        <v>117</v>
      </c>
      <c r="AG27" s="44">
        <v>110</v>
      </c>
      <c r="AH27" s="121">
        <f t="shared" si="13"/>
        <v>442</v>
      </c>
      <c r="AI27" s="119">
        <f t="shared" si="14"/>
        <v>442</v>
      </c>
      <c r="AJ27" s="124">
        <f t="shared" si="15"/>
        <v>110.5</v>
      </c>
      <c r="AK27" s="123">
        <f t="shared" si="16"/>
        <v>1698</v>
      </c>
      <c r="AL27" s="120">
        <f t="shared" si="17"/>
        <v>106.125</v>
      </c>
      <c r="AM27" s="44">
        <v>98</v>
      </c>
      <c r="AN27" s="44">
        <v>108</v>
      </c>
      <c r="AO27" s="44">
        <v>117</v>
      </c>
      <c r="AP27" s="44">
        <v>101</v>
      </c>
      <c r="AQ27" s="121">
        <f t="shared" si="18"/>
        <v>424</v>
      </c>
      <c r="AR27" s="119">
        <f t="shared" si="19"/>
        <v>424</v>
      </c>
      <c r="AS27" s="124">
        <f>IF(AQ27="","",AQ27/SUM(DY27:EB27))</f>
        <v>106</v>
      </c>
      <c r="AT27" s="123">
        <f t="shared" si="20"/>
        <v>2122</v>
      </c>
      <c r="AU27" s="120">
        <f>IF(AM27="","",AT27/SUM(DI27:EB27))</f>
        <v>106.1</v>
      </c>
      <c r="AV27" s="44">
        <v>110</v>
      </c>
      <c r="AW27" s="44">
        <v>104</v>
      </c>
      <c r="AX27" s="44">
        <v>109</v>
      </c>
      <c r="AY27" s="44">
        <v>79</v>
      </c>
      <c r="AZ27" s="121">
        <f t="shared" si="21"/>
        <v>402</v>
      </c>
      <c r="BA27" s="119">
        <f t="shared" si="22"/>
        <v>402</v>
      </c>
      <c r="BB27" s="124">
        <f>IF(AZ27="","",AZ27/SUM(EC27:EF27))</f>
        <v>100.5</v>
      </c>
      <c r="BC27" s="123">
        <f t="shared" si="23"/>
        <v>2524</v>
      </c>
      <c r="BD27" s="120">
        <f>IF(AV27="","",BC27/SUM(DI27:EF27))</f>
        <v>105.16666666666667</v>
      </c>
      <c r="BE27" s="44">
        <v>96</v>
      </c>
      <c r="BF27" s="44">
        <v>103</v>
      </c>
      <c r="BG27" s="44">
        <v>112</v>
      </c>
      <c r="BH27" s="44">
        <v>94</v>
      </c>
      <c r="BI27" s="121">
        <f t="shared" si="24"/>
        <v>405</v>
      </c>
      <c r="BJ27" s="119">
        <f t="shared" si="25"/>
        <v>405</v>
      </c>
      <c r="BK27" s="124">
        <f>IF(BI27="","",BI27/SUM(EG27:EJ27))</f>
        <v>101.25</v>
      </c>
      <c r="BL27" s="123">
        <f t="shared" si="26"/>
        <v>2929</v>
      </c>
      <c r="BM27" s="120">
        <f>IF(BE27="","",BL27/SUM(DI27:EJ27))</f>
        <v>104.60714285714286</v>
      </c>
      <c r="BN27" s="44"/>
      <c r="BO27" s="44"/>
      <c r="BP27" s="44"/>
      <c r="BQ27" s="44"/>
      <c r="BR27" s="121">
        <f t="shared" si="27"/>
      </c>
      <c r="BS27" s="119">
        <f t="shared" si="28"/>
        <v>0</v>
      </c>
      <c r="BT27" s="124">
        <f>IF(BR27="","",BR27/SUM(EK27:EN27))</f>
      </c>
      <c r="BU27" s="123">
        <f t="shared" si="29"/>
      </c>
      <c r="BV27" s="120">
        <f>IF(BN27="","",BU27/SUM(DI27:EN27))</f>
      </c>
      <c r="BW27" s="44"/>
      <c r="BX27" s="44"/>
      <c r="BY27" s="44"/>
      <c r="BZ27" s="44"/>
      <c r="CA27" s="121">
        <f t="shared" si="30"/>
      </c>
      <c r="CB27" s="119">
        <f t="shared" si="31"/>
        <v>0</v>
      </c>
      <c r="CC27" s="124">
        <f>IF(CA27="","",CA27/SUM(EO27:ER27))</f>
      </c>
      <c r="CD27" s="123">
        <f t="shared" si="32"/>
      </c>
      <c r="CE27" s="120">
        <f>IF(BW27="","",CD27/SUM(DI27:ER27))</f>
      </c>
      <c r="CF27" s="44"/>
      <c r="CG27" s="44"/>
      <c r="CH27" s="44"/>
      <c r="CI27" s="44"/>
      <c r="CJ27" s="121">
        <f t="shared" si="33"/>
      </c>
      <c r="CK27" s="119">
        <f t="shared" si="34"/>
        <v>0</v>
      </c>
      <c r="CL27" s="124">
        <f>IF(CJ27="","",CJ27/SUM(ES27:EV27))</f>
      </c>
      <c r="CM27" s="123">
        <f t="shared" si="35"/>
      </c>
      <c r="CN27" s="120">
        <f>IF(CF27="","",CM27/SUM(DI27:EV27))</f>
      </c>
      <c r="CO27" s="44"/>
      <c r="CP27" s="44"/>
      <c r="CQ27" s="44"/>
      <c r="CR27" s="44"/>
      <c r="CS27" s="121">
        <f t="shared" si="36"/>
      </c>
      <c r="CT27" s="119">
        <f t="shared" si="37"/>
        <v>0</v>
      </c>
      <c r="CU27" s="124">
        <f>IF(CS27="","",CS27/SUM(EW27:EZ27))</f>
      </c>
      <c r="CV27" s="123">
        <f t="shared" si="38"/>
      </c>
      <c r="CW27" s="120">
        <f>IF(CO27="","",CV27/SUM(DI27:EZ27))</f>
      </c>
      <c r="CX27" s="44"/>
      <c r="CY27" s="44"/>
      <c r="CZ27" s="44"/>
      <c r="DA27" s="44"/>
      <c r="DB27" s="121">
        <f t="shared" si="39"/>
      </c>
      <c r="DC27" s="119">
        <f t="shared" si="40"/>
        <v>0</v>
      </c>
      <c r="DD27" s="124">
        <f>IF(DB27="","",DB27/SUM(FA27:FD27))</f>
      </c>
      <c r="DE27" s="123">
        <f t="shared" si="41"/>
      </c>
      <c r="DF27" s="120">
        <f>IF(CX27="","",DE27/SUM(DI27:FD27))</f>
      </c>
      <c r="DG27" s="82" t="str">
        <f t="shared" si="42"/>
        <v>C</v>
      </c>
      <c r="DH27" s="75">
        <f>IF(E27&gt;0,(J27+Q27+Z27+AI27+AR27+BA27+BJ27+BS27+CB27+CK27+CT27+DC27)/SUM(DI27:FD27),0)</f>
        <v>104.60714285714286</v>
      </c>
      <c r="DI27" s="125">
        <f t="shared" si="43"/>
        <v>1</v>
      </c>
      <c r="DJ27" s="125">
        <f t="shared" si="44"/>
        <v>1</v>
      </c>
      <c r="DK27" s="125">
        <f t="shared" si="45"/>
        <v>1</v>
      </c>
      <c r="DL27" s="125">
        <f t="shared" si="46"/>
        <v>1</v>
      </c>
      <c r="DM27" s="75">
        <f t="shared" si="47"/>
        <v>1</v>
      </c>
      <c r="DN27" s="75">
        <f t="shared" si="48"/>
        <v>1</v>
      </c>
      <c r="DO27" s="75">
        <f t="shared" si="49"/>
        <v>1</v>
      </c>
      <c r="DP27" s="75">
        <f t="shared" si="50"/>
        <v>1</v>
      </c>
      <c r="DQ27" s="125">
        <f t="shared" si="51"/>
        <v>1</v>
      </c>
      <c r="DR27" s="125">
        <f t="shared" si="52"/>
        <v>1</v>
      </c>
      <c r="DS27" s="125">
        <f t="shared" si="53"/>
        <v>1</v>
      </c>
      <c r="DT27" s="125">
        <f t="shared" si="54"/>
        <v>1</v>
      </c>
      <c r="DU27" s="75">
        <f t="shared" si="55"/>
        <v>1</v>
      </c>
      <c r="DV27" s="75">
        <f t="shared" si="56"/>
        <v>1</v>
      </c>
      <c r="DW27" s="75">
        <f t="shared" si="57"/>
        <v>1</v>
      </c>
      <c r="DX27" s="75">
        <f t="shared" si="58"/>
        <v>1</v>
      </c>
      <c r="DY27" s="125">
        <f t="shared" si="59"/>
        <v>1</v>
      </c>
      <c r="DZ27" s="125">
        <f t="shared" si="60"/>
        <v>1</v>
      </c>
      <c r="EA27" s="125">
        <f t="shared" si="61"/>
        <v>1</v>
      </c>
      <c r="EB27" s="125">
        <f t="shared" si="62"/>
        <v>1</v>
      </c>
      <c r="EC27" s="75">
        <f t="shared" si="63"/>
        <v>1</v>
      </c>
      <c r="ED27" s="75">
        <f t="shared" si="64"/>
        <v>1</v>
      </c>
      <c r="EE27" s="75">
        <f t="shared" si="65"/>
        <v>1</v>
      </c>
      <c r="EF27" s="75">
        <f t="shared" si="66"/>
        <v>1</v>
      </c>
      <c r="EG27" s="125">
        <f t="shared" si="67"/>
        <v>1</v>
      </c>
      <c r="EH27" s="125">
        <f t="shared" si="68"/>
        <v>1</v>
      </c>
      <c r="EI27" s="125">
        <f t="shared" si="69"/>
        <v>1</v>
      </c>
      <c r="EJ27" s="125">
        <f t="shared" si="70"/>
        <v>1</v>
      </c>
      <c r="EK27" s="75">
        <f t="shared" si="71"/>
        <v>0</v>
      </c>
      <c r="EL27" s="75">
        <f t="shared" si="72"/>
        <v>0</v>
      </c>
      <c r="EM27" s="75">
        <f t="shared" si="73"/>
        <v>0</v>
      </c>
      <c r="EN27" s="75">
        <f t="shared" si="74"/>
        <v>0</v>
      </c>
      <c r="EO27" s="125">
        <f t="shared" si="75"/>
        <v>0</v>
      </c>
      <c r="EP27" s="125">
        <f t="shared" si="76"/>
        <v>0</v>
      </c>
      <c r="EQ27" s="125">
        <f t="shared" si="77"/>
        <v>0</v>
      </c>
      <c r="ER27" s="125">
        <f t="shared" si="78"/>
        <v>0</v>
      </c>
      <c r="ES27" s="75">
        <f t="shared" si="79"/>
        <v>0</v>
      </c>
      <c r="ET27" s="75">
        <f t="shared" si="80"/>
        <v>0</v>
      </c>
      <c r="EU27" s="75">
        <f t="shared" si="81"/>
        <v>0</v>
      </c>
      <c r="EV27" s="75">
        <f t="shared" si="82"/>
        <v>0</v>
      </c>
      <c r="EW27" s="125">
        <f t="shared" si="83"/>
        <v>0</v>
      </c>
      <c r="EX27" s="125">
        <f t="shared" si="84"/>
        <v>0</v>
      </c>
      <c r="EY27" s="125">
        <f t="shared" si="85"/>
        <v>0</v>
      </c>
      <c r="EZ27" s="125">
        <f t="shared" si="86"/>
        <v>0</v>
      </c>
      <c r="FA27" s="75">
        <f t="shared" si="87"/>
        <v>0</v>
      </c>
      <c r="FB27" s="75">
        <f t="shared" si="88"/>
        <v>0</v>
      </c>
      <c r="FC27" s="75">
        <f t="shared" si="89"/>
        <v>0</v>
      </c>
      <c r="FD27" s="75">
        <f t="shared" si="90"/>
        <v>0</v>
      </c>
    </row>
    <row r="28" spans="1:160" ht="11.25">
      <c r="A28" s="127" t="s">
        <v>35</v>
      </c>
      <c r="B28" s="182">
        <v>5</v>
      </c>
      <c r="C28" s="44" t="s">
        <v>96</v>
      </c>
      <c r="D28" s="116">
        <f>IF(E28="","",SUM(DI28:FD28))</f>
        <v>25</v>
      </c>
      <c r="E28" s="117">
        <v>105</v>
      </c>
      <c r="F28" s="117">
        <v>82</v>
      </c>
      <c r="G28" s="117">
        <v>103</v>
      </c>
      <c r="H28" s="117">
        <v>111</v>
      </c>
      <c r="I28" s="118">
        <f t="shared" si="0"/>
        <v>401</v>
      </c>
      <c r="J28" s="119">
        <f t="shared" si="1"/>
        <v>401</v>
      </c>
      <c r="K28" s="120">
        <f t="shared" si="2"/>
        <v>100.25</v>
      </c>
      <c r="L28" s="44">
        <v>95</v>
      </c>
      <c r="M28" s="44">
        <v>92</v>
      </c>
      <c r="N28" s="44">
        <v>87</v>
      </c>
      <c r="O28" s="44">
        <v>82</v>
      </c>
      <c r="P28" s="121">
        <f t="shared" si="3"/>
        <v>356</v>
      </c>
      <c r="Q28" s="119">
        <f t="shared" si="4"/>
        <v>356</v>
      </c>
      <c r="R28" s="122">
        <f t="shared" si="5"/>
        <v>89</v>
      </c>
      <c r="S28" s="123">
        <f t="shared" si="6"/>
        <v>757</v>
      </c>
      <c r="T28" s="120">
        <f t="shared" si="7"/>
        <v>94.625</v>
      </c>
      <c r="U28" s="44">
        <v>97</v>
      </c>
      <c r="V28" s="44">
        <v>93</v>
      </c>
      <c r="W28" s="44">
        <v>76</v>
      </c>
      <c r="X28" s="44">
        <v>84</v>
      </c>
      <c r="Y28" s="121">
        <f t="shared" si="8"/>
        <v>350</v>
      </c>
      <c r="Z28" s="119">
        <f t="shared" si="9"/>
        <v>350</v>
      </c>
      <c r="AA28" s="124">
        <f t="shared" si="10"/>
        <v>87.5</v>
      </c>
      <c r="AB28" s="123">
        <f t="shared" si="11"/>
        <v>1107</v>
      </c>
      <c r="AC28" s="120">
        <f t="shared" si="12"/>
        <v>92.25</v>
      </c>
      <c r="AD28" s="44">
        <v>80</v>
      </c>
      <c r="AE28" s="44">
        <v>92</v>
      </c>
      <c r="AF28" s="44">
        <v>65</v>
      </c>
      <c r="AG28" s="44">
        <v>96</v>
      </c>
      <c r="AH28" s="121">
        <f t="shared" si="13"/>
        <v>333</v>
      </c>
      <c r="AI28" s="119">
        <f t="shared" si="14"/>
        <v>333</v>
      </c>
      <c r="AJ28" s="124">
        <f t="shared" si="15"/>
        <v>83.25</v>
      </c>
      <c r="AK28" s="123">
        <f t="shared" si="16"/>
        <v>1440</v>
      </c>
      <c r="AL28" s="120">
        <f t="shared" si="17"/>
        <v>90</v>
      </c>
      <c r="AM28" s="44">
        <v>78</v>
      </c>
      <c r="AN28" s="44">
        <v>85</v>
      </c>
      <c r="AO28" s="44">
        <v>88</v>
      </c>
      <c r="AP28" s="44">
        <v>108</v>
      </c>
      <c r="AQ28" s="121">
        <f t="shared" si="18"/>
        <v>359</v>
      </c>
      <c r="AR28" s="119">
        <f t="shared" si="19"/>
        <v>359</v>
      </c>
      <c r="AS28" s="124">
        <f>IF(AQ28="","",AQ28/SUM(DY28:EB28))</f>
        <v>89.75</v>
      </c>
      <c r="AT28" s="123">
        <f t="shared" si="20"/>
        <v>1799</v>
      </c>
      <c r="AU28" s="120">
        <f>IF(AM28="","",AT28/SUM(DI28:EB28))</f>
        <v>89.95</v>
      </c>
      <c r="AV28" s="44">
        <v>68</v>
      </c>
      <c r="AW28" s="44">
        <v>96</v>
      </c>
      <c r="AX28" s="44">
        <v>93</v>
      </c>
      <c r="AY28" s="44">
        <v>97</v>
      </c>
      <c r="AZ28" s="121">
        <f t="shared" si="21"/>
        <v>354</v>
      </c>
      <c r="BA28" s="119">
        <f t="shared" si="22"/>
        <v>354</v>
      </c>
      <c r="BB28" s="124">
        <f>IF(AZ28="","",AZ28/SUM(EC28:EF28))</f>
        <v>88.5</v>
      </c>
      <c r="BC28" s="123">
        <f t="shared" si="23"/>
        <v>2153</v>
      </c>
      <c r="BD28" s="120">
        <f>IF(AV28="","",BC28/SUM(DI28:EF28))</f>
        <v>89.70833333333333</v>
      </c>
      <c r="BE28" s="44">
        <v>90</v>
      </c>
      <c r="BF28" s="44"/>
      <c r="BG28" s="44"/>
      <c r="BH28" s="44"/>
      <c r="BI28" s="121">
        <f t="shared" si="24"/>
        <v>90</v>
      </c>
      <c r="BJ28" s="119">
        <f t="shared" si="25"/>
        <v>90</v>
      </c>
      <c r="BK28" s="124">
        <f>IF(BI28="","",BI28/SUM(EG28:EJ28))</f>
        <v>90</v>
      </c>
      <c r="BL28" s="123">
        <f t="shared" si="26"/>
        <v>2243</v>
      </c>
      <c r="BM28" s="120">
        <f>IF(BE28="","",BL28/SUM(DI28:EJ28))</f>
        <v>89.72</v>
      </c>
      <c r="BN28" s="44"/>
      <c r="BO28" s="44"/>
      <c r="BP28" s="44"/>
      <c r="BQ28" s="44"/>
      <c r="BR28" s="121">
        <f t="shared" si="27"/>
      </c>
      <c r="BS28" s="119">
        <f t="shared" si="28"/>
        <v>0</v>
      </c>
      <c r="BT28" s="124">
        <f>IF(BR28="","",BR28/SUM(EK28:EN28))</f>
      </c>
      <c r="BU28" s="123">
        <f t="shared" si="29"/>
      </c>
      <c r="BV28" s="120">
        <f>IF(BN28="","",BU28/SUM(DI28:EN28))</f>
      </c>
      <c r="BW28" s="44"/>
      <c r="BX28" s="44"/>
      <c r="BY28" s="44"/>
      <c r="BZ28" s="44"/>
      <c r="CA28" s="121">
        <f t="shared" si="30"/>
      </c>
      <c r="CB28" s="119">
        <f t="shared" si="31"/>
        <v>0</v>
      </c>
      <c r="CC28" s="124">
        <f>IF(CA28="","",CA28/SUM(EO28:ER28))</f>
      </c>
      <c r="CD28" s="123">
        <f t="shared" si="32"/>
      </c>
      <c r="CE28" s="120">
        <f>IF(BW28="","",CD28/SUM(DI28:ER28))</f>
      </c>
      <c r="CF28" s="44"/>
      <c r="CG28" s="44"/>
      <c r="CH28" s="44"/>
      <c r="CI28" s="44"/>
      <c r="CJ28" s="121">
        <f t="shared" si="33"/>
      </c>
      <c r="CK28" s="119">
        <f t="shared" si="34"/>
        <v>0</v>
      </c>
      <c r="CL28" s="124">
        <f>IF(CJ28="","",CJ28/SUM(ES28:EV28))</f>
      </c>
      <c r="CM28" s="123">
        <f t="shared" si="35"/>
      </c>
      <c r="CN28" s="120">
        <f>IF(CF28="","",CM28/SUM(DI28:EV28))</f>
      </c>
      <c r="CO28" s="44"/>
      <c r="CP28" s="44"/>
      <c r="CQ28" s="44"/>
      <c r="CR28" s="44"/>
      <c r="CS28" s="121">
        <f t="shared" si="36"/>
      </c>
      <c r="CT28" s="119">
        <f t="shared" si="37"/>
        <v>0</v>
      </c>
      <c r="CU28" s="124">
        <f>IF(CS28="","",CS28/SUM(EW28:EZ28))</f>
      </c>
      <c r="CV28" s="123">
        <f t="shared" si="38"/>
      </c>
      <c r="CW28" s="120">
        <f>IF(CO28="","",CV28/SUM(DI28:EZ28))</f>
      </c>
      <c r="CX28" s="44"/>
      <c r="CY28" s="44"/>
      <c r="CZ28" s="44"/>
      <c r="DA28" s="44"/>
      <c r="DB28" s="121">
        <f t="shared" si="39"/>
      </c>
      <c r="DC28" s="119">
        <f t="shared" si="40"/>
        <v>0</v>
      </c>
      <c r="DD28" s="124">
        <f>IF(DB28="","",DB28/SUM(FA28:FD28))</f>
      </c>
      <c r="DE28" s="123">
        <f t="shared" si="41"/>
      </c>
      <c r="DF28" s="120">
        <f>IF(CX28="","",DE28/SUM(DI28:FD28))</f>
      </c>
      <c r="DG28" s="82" t="str">
        <f t="shared" si="42"/>
        <v>D</v>
      </c>
      <c r="DH28" s="75">
        <f>IF(E28&gt;0,(J28+Q28+Z28+AI28+AR28+BA28+BJ28+BS28+CB28+CK28+CT28+DC28)/SUM(DI28:FD28),0)</f>
        <v>89.72</v>
      </c>
      <c r="DI28" s="125">
        <f t="shared" si="43"/>
        <v>1</v>
      </c>
      <c r="DJ28" s="125">
        <f t="shared" si="44"/>
        <v>1</v>
      </c>
      <c r="DK28" s="125">
        <f t="shared" si="45"/>
        <v>1</v>
      </c>
      <c r="DL28" s="125">
        <f t="shared" si="46"/>
        <v>1</v>
      </c>
      <c r="DM28" s="75">
        <f t="shared" si="47"/>
        <v>1</v>
      </c>
      <c r="DN28" s="75">
        <f t="shared" si="48"/>
        <v>1</v>
      </c>
      <c r="DO28" s="75">
        <f t="shared" si="49"/>
        <v>1</v>
      </c>
      <c r="DP28" s="75">
        <f t="shared" si="50"/>
        <v>1</v>
      </c>
      <c r="DQ28" s="125">
        <f t="shared" si="51"/>
        <v>1</v>
      </c>
      <c r="DR28" s="125">
        <f t="shared" si="52"/>
        <v>1</v>
      </c>
      <c r="DS28" s="125">
        <f t="shared" si="53"/>
        <v>1</v>
      </c>
      <c r="DT28" s="125">
        <f t="shared" si="54"/>
        <v>1</v>
      </c>
      <c r="DU28" s="75">
        <f t="shared" si="55"/>
        <v>1</v>
      </c>
      <c r="DV28" s="75">
        <f t="shared" si="56"/>
        <v>1</v>
      </c>
      <c r="DW28" s="75">
        <f t="shared" si="57"/>
        <v>1</v>
      </c>
      <c r="DX28" s="75">
        <f t="shared" si="58"/>
        <v>1</v>
      </c>
      <c r="DY28" s="125">
        <f t="shared" si="59"/>
        <v>1</v>
      </c>
      <c r="DZ28" s="125">
        <f t="shared" si="60"/>
        <v>1</v>
      </c>
      <c r="EA28" s="125">
        <f t="shared" si="61"/>
        <v>1</v>
      </c>
      <c r="EB28" s="125">
        <f t="shared" si="62"/>
        <v>1</v>
      </c>
      <c r="EC28" s="75">
        <f t="shared" si="63"/>
        <v>1</v>
      </c>
      <c r="ED28" s="75">
        <f t="shared" si="64"/>
        <v>1</v>
      </c>
      <c r="EE28" s="75">
        <f t="shared" si="65"/>
        <v>1</v>
      </c>
      <c r="EF28" s="75">
        <f t="shared" si="66"/>
        <v>1</v>
      </c>
      <c r="EG28" s="125">
        <f t="shared" si="67"/>
        <v>1</v>
      </c>
      <c r="EH28" s="125">
        <f t="shared" si="68"/>
        <v>0</v>
      </c>
      <c r="EI28" s="125">
        <f t="shared" si="69"/>
        <v>0</v>
      </c>
      <c r="EJ28" s="125">
        <f t="shared" si="70"/>
        <v>0</v>
      </c>
      <c r="EK28" s="75">
        <f t="shared" si="71"/>
        <v>0</v>
      </c>
      <c r="EL28" s="75">
        <f t="shared" si="72"/>
        <v>0</v>
      </c>
      <c r="EM28" s="75">
        <f t="shared" si="73"/>
        <v>0</v>
      </c>
      <c r="EN28" s="75">
        <f t="shared" si="74"/>
        <v>0</v>
      </c>
      <c r="EO28" s="125">
        <f t="shared" si="75"/>
        <v>0</v>
      </c>
      <c r="EP28" s="125">
        <f t="shared" si="76"/>
        <v>0</v>
      </c>
      <c r="EQ28" s="125">
        <f t="shared" si="77"/>
        <v>0</v>
      </c>
      <c r="ER28" s="125">
        <f t="shared" si="78"/>
        <v>0</v>
      </c>
      <c r="ES28" s="75">
        <f t="shared" si="79"/>
        <v>0</v>
      </c>
      <c r="ET28" s="75">
        <f t="shared" si="80"/>
        <v>0</v>
      </c>
      <c r="EU28" s="75">
        <f t="shared" si="81"/>
        <v>0</v>
      </c>
      <c r="EV28" s="75">
        <f t="shared" si="82"/>
        <v>0</v>
      </c>
      <c r="EW28" s="125">
        <f t="shared" si="83"/>
        <v>0</v>
      </c>
      <c r="EX28" s="125">
        <f t="shared" si="84"/>
        <v>0</v>
      </c>
      <c r="EY28" s="125">
        <f t="shared" si="85"/>
        <v>0</v>
      </c>
      <c r="EZ28" s="125">
        <f t="shared" si="86"/>
        <v>0</v>
      </c>
      <c r="FA28" s="75">
        <f t="shared" si="87"/>
        <v>0</v>
      </c>
      <c r="FB28" s="75">
        <f t="shared" si="88"/>
        <v>0</v>
      </c>
      <c r="FC28" s="75">
        <f t="shared" si="89"/>
        <v>0</v>
      </c>
      <c r="FD28" s="75">
        <f t="shared" si="90"/>
        <v>0</v>
      </c>
    </row>
    <row r="29" spans="1:160" ht="11.25">
      <c r="A29" s="127" t="s">
        <v>35</v>
      </c>
      <c r="B29" s="182">
        <v>24</v>
      </c>
      <c r="C29" s="44" t="s">
        <v>63</v>
      </c>
      <c r="D29" s="116">
        <f>IF(E29="","",SUM(DI29:FD29))</f>
        <v>9</v>
      </c>
      <c r="E29" s="117">
        <v>83</v>
      </c>
      <c r="F29" s="117">
        <v>80</v>
      </c>
      <c r="G29" s="117">
        <v>88</v>
      </c>
      <c r="H29" s="117">
        <v>68</v>
      </c>
      <c r="I29" s="118">
        <f t="shared" si="0"/>
        <v>319</v>
      </c>
      <c r="J29" s="119">
        <f t="shared" si="1"/>
        <v>319</v>
      </c>
      <c r="K29" s="120">
        <f t="shared" si="2"/>
        <v>79.75</v>
      </c>
      <c r="L29" s="44">
        <v>101</v>
      </c>
      <c r="M29" s="44">
        <v>86</v>
      </c>
      <c r="N29" s="44">
        <v>37</v>
      </c>
      <c r="O29" s="44">
        <v>50</v>
      </c>
      <c r="P29" s="121">
        <f t="shared" si="3"/>
        <v>274</v>
      </c>
      <c r="Q29" s="119">
        <f t="shared" si="4"/>
        <v>274</v>
      </c>
      <c r="R29" s="122">
        <f t="shared" si="5"/>
        <v>68.5</v>
      </c>
      <c r="S29" s="123">
        <f t="shared" si="6"/>
        <v>593</v>
      </c>
      <c r="T29" s="120">
        <f t="shared" si="7"/>
        <v>74.125</v>
      </c>
      <c r="U29" s="44">
        <v>96</v>
      </c>
      <c r="V29" s="44"/>
      <c r="W29" s="44"/>
      <c r="X29" s="44"/>
      <c r="Y29" s="121">
        <f t="shared" si="8"/>
        <v>96</v>
      </c>
      <c r="Z29" s="119">
        <f t="shared" si="9"/>
        <v>96</v>
      </c>
      <c r="AA29" s="124">
        <f t="shared" si="10"/>
        <v>96</v>
      </c>
      <c r="AB29" s="123">
        <f t="shared" si="11"/>
        <v>689</v>
      </c>
      <c r="AC29" s="120">
        <f t="shared" si="12"/>
        <v>76.55555555555556</v>
      </c>
      <c r="AD29" s="44"/>
      <c r="AE29" s="44"/>
      <c r="AF29" s="44"/>
      <c r="AG29" s="44"/>
      <c r="AH29" s="121">
        <f t="shared" si="13"/>
      </c>
      <c r="AI29" s="119">
        <f t="shared" si="14"/>
        <v>0</v>
      </c>
      <c r="AJ29" s="124">
        <f t="shared" si="15"/>
      </c>
      <c r="AK29" s="123">
        <f t="shared" si="16"/>
      </c>
      <c r="AL29" s="120">
        <f t="shared" si="17"/>
      </c>
      <c r="AM29" s="44"/>
      <c r="AN29" s="44"/>
      <c r="AO29" s="44"/>
      <c r="AP29" s="44"/>
      <c r="AQ29" s="121">
        <f t="shared" si="18"/>
      </c>
      <c r="AR29" s="119">
        <f t="shared" si="19"/>
        <v>0</v>
      </c>
      <c r="AS29" s="124">
        <f>IF(AQ29="","",AQ29/SUM(DY29:EB29))</f>
      </c>
      <c r="AT29" s="123">
        <f t="shared" si="20"/>
      </c>
      <c r="AU29" s="120">
        <f>IF(AM29="","",AT29/SUM(DI29:EB29))</f>
      </c>
      <c r="AV29" s="44"/>
      <c r="AW29" s="44"/>
      <c r="AX29" s="44"/>
      <c r="AY29" s="44"/>
      <c r="AZ29" s="121">
        <f t="shared" si="21"/>
      </c>
      <c r="BA29" s="119">
        <f t="shared" si="22"/>
        <v>0</v>
      </c>
      <c r="BB29" s="124">
        <f>IF(AZ29="","",AZ29/SUM(EC29:EF29))</f>
      </c>
      <c r="BC29" s="123">
        <f t="shared" si="23"/>
      </c>
      <c r="BD29" s="120">
        <f>IF(AV29="","",BC29/SUM(DI29:EF29))</f>
      </c>
      <c r="BE29" s="44"/>
      <c r="BF29" s="44"/>
      <c r="BG29" s="44"/>
      <c r="BH29" s="44"/>
      <c r="BI29" s="121">
        <f t="shared" si="24"/>
      </c>
      <c r="BJ29" s="119">
        <f t="shared" si="25"/>
        <v>0</v>
      </c>
      <c r="BK29" s="124">
        <f>IF(BI29="","",BI29/SUM(EG29:EJ29))</f>
      </c>
      <c r="BL29" s="123">
        <f t="shared" si="26"/>
      </c>
      <c r="BM29" s="120">
        <f>IF(BE29="","",BL29/SUM(DI29:EJ29))</f>
      </c>
      <c r="BN29" s="44"/>
      <c r="BO29" s="44"/>
      <c r="BP29" s="44"/>
      <c r="BQ29" s="44"/>
      <c r="BR29" s="121">
        <f t="shared" si="27"/>
      </c>
      <c r="BS29" s="119">
        <f t="shared" si="28"/>
        <v>0</v>
      </c>
      <c r="BT29" s="124">
        <f>IF(BR29="","",BR29/SUM(EK29:EN29))</f>
      </c>
      <c r="BU29" s="123">
        <f t="shared" si="29"/>
      </c>
      <c r="BV29" s="120">
        <f>IF(BN29="","",BU29/SUM(DI29:EN29))</f>
      </c>
      <c r="BW29" s="44"/>
      <c r="BX29" s="44"/>
      <c r="BY29" s="44"/>
      <c r="BZ29" s="44"/>
      <c r="CA29" s="121">
        <f t="shared" si="30"/>
      </c>
      <c r="CB29" s="119">
        <f t="shared" si="31"/>
        <v>0</v>
      </c>
      <c r="CC29" s="124">
        <f>IF(CA29="","",CA29/SUM(EO29:ER29))</f>
      </c>
      <c r="CD29" s="123">
        <f t="shared" si="32"/>
      </c>
      <c r="CE29" s="120">
        <f>IF(BW29="","",CD29/SUM(DI29:ER29))</f>
      </c>
      <c r="CF29" s="44"/>
      <c r="CG29" s="44"/>
      <c r="CH29" s="44"/>
      <c r="CI29" s="44"/>
      <c r="CJ29" s="121">
        <f t="shared" si="33"/>
      </c>
      <c r="CK29" s="119">
        <f t="shared" si="34"/>
        <v>0</v>
      </c>
      <c r="CL29" s="124">
        <f>IF(CJ29="","",CJ29/SUM(ES29:EV29))</f>
      </c>
      <c r="CM29" s="123">
        <f t="shared" si="35"/>
      </c>
      <c r="CN29" s="120">
        <f>IF(CF29="","",CM29/SUM(DI29:EV29))</f>
      </c>
      <c r="CO29" s="44"/>
      <c r="CP29" s="44"/>
      <c r="CQ29" s="44"/>
      <c r="CR29" s="44"/>
      <c r="CS29" s="121">
        <f t="shared" si="36"/>
      </c>
      <c r="CT29" s="119">
        <f t="shared" si="37"/>
        <v>0</v>
      </c>
      <c r="CU29" s="124">
        <f>IF(CS29="","",CS29/SUM(EW29:EZ29))</f>
      </c>
      <c r="CV29" s="123">
        <f t="shared" si="38"/>
      </c>
      <c r="CW29" s="120">
        <f>IF(CO29="","",CV29/SUM(DI29:EZ29))</f>
      </c>
      <c r="CX29" s="44"/>
      <c r="CY29" s="44"/>
      <c r="CZ29" s="44"/>
      <c r="DA29" s="44"/>
      <c r="DB29" s="121">
        <f t="shared" si="39"/>
      </c>
      <c r="DC29" s="119">
        <f t="shared" si="40"/>
        <v>0</v>
      </c>
      <c r="DD29" s="124">
        <f>IF(DB29="","",DB29/SUM(FA29:FD29))</f>
      </c>
      <c r="DE29" s="123">
        <f t="shared" si="41"/>
      </c>
      <c r="DF29" s="120">
        <f>IF(CX29="","",DE29/SUM(DI29:FD29))</f>
      </c>
      <c r="DG29" s="82" t="str">
        <f t="shared" si="42"/>
        <v>D</v>
      </c>
      <c r="DH29" s="75">
        <f>IF(E29&gt;0,(J29+Q29+Z29+AI29+AR29+BA29+BJ29+BS29+CB29+CK29+CT29+DC29)/SUM(DI29:FD29),0)</f>
        <v>76.55555555555556</v>
      </c>
      <c r="DI29" s="125">
        <f t="shared" si="43"/>
        <v>1</v>
      </c>
      <c r="DJ29" s="125">
        <f t="shared" si="44"/>
        <v>1</v>
      </c>
      <c r="DK29" s="125">
        <f t="shared" si="45"/>
        <v>1</v>
      </c>
      <c r="DL29" s="125">
        <f t="shared" si="46"/>
        <v>1</v>
      </c>
      <c r="DM29" s="75">
        <f t="shared" si="47"/>
        <v>1</v>
      </c>
      <c r="DN29" s="75">
        <f t="shared" si="48"/>
        <v>1</v>
      </c>
      <c r="DO29" s="75">
        <f t="shared" si="49"/>
        <v>1</v>
      </c>
      <c r="DP29" s="75">
        <f t="shared" si="50"/>
        <v>1</v>
      </c>
      <c r="DQ29" s="125">
        <f t="shared" si="51"/>
        <v>1</v>
      </c>
      <c r="DR29" s="125">
        <f t="shared" si="52"/>
        <v>0</v>
      </c>
      <c r="DS29" s="125">
        <f t="shared" si="53"/>
        <v>0</v>
      </c>
      <c r="DT29" s="125">
        <f t="shared" si="54"/>
        <v>0</v>
      </c>
      <c r="DU29" s="75">
        <f t="shared" si="55"/>
        <v>0</v>
      </c>
      <c r="DV29" s="75">
        <f t="shared" si="56"/>
        <v>0</v>
      </c>
      <c r="DW29" s="75">
        <f t="shared" si="57"/>
        <v>0</v>
      </c>
      <c r="DX29" s="75">
        <f t="shared" si="58"/>
        <v>0</v>
      </c>
      <c r="DY29" s="125">
        <f t="shared" si="59"/>
        <v>0</v>
      </c>
      <c r="DZ29" s="125">
        <f t="shared" si="60"/>
        <v>0</v>
      </c>
      <c r="EA29" s="125">
        <f t="shared" si="61"/>
        <v>0</v>
      </c>
      <c r="EB29" s="125">
        <f t="shared" si="62"/>
        <v>0</v>
      </c>
      <c r="EC29" s="75">
        <f t="shared" si="63"/>
        <v>0</v>
      </c>
      <c r="ED29" s="75">
        <f t="shared" si="64"/>
        <v>0</v>
      </c>
      <c r="EE29" s="75">
        <f t="shared" si="65"/>
        <v>0</v>
      </c>
      <c r="EF29" s="75">
        <f t="shared" si="66"/>
        <v>0</v>
      </c>
      <c r="EG29" s="125">
        <f t="shared" si="67"/>
        <v>0</v>
      </c>
      <c r="EH29" s="125">
        <f t="shared" si="68"/>
        <v>0</v>
      </c>
      <c r="EI29" s="125">
        <f t="shared" si="69"/>
        <v>0</v>
      </c>
      <c r="EJ29" s="125">
        <f t="shared" si="70"/>
        <v>0</v>
      </c>
      <c r="EK29" s="75">
        <f t="shared" si="71"/>
        <v>0</v>
      </c>
      <c r="EL29" s="75">
        <f t="shared" si="72"/>
        <v>0</v>
      </c>
      <c r="EM29" s="75">
        <f t="shared" si="73"/>
        <v>0</v>
      </c>
      <c r="EN29" s="75">
        <f t="shared" si="74"/>
        <v>0</v>
      </c>
      <c r="EO29" s="125">
        <f t="shared" si="75"/>
        <v>0</v>
      </c>
      <c r="EP29" s="125">
        <f t="shared" si="76"/>
        <v>0</v>
      </c>
      <c r="EQ29" s="125">
        <f t="shared" si="77"/>
        <v>0</v>
      </c>
      <c r="ER29" s="125">
        <f t="shared" si="78"/>
        <v>0</v>
      </c>
      <c r="ES29" s="75">
        <f t="shared" si="79"/>
        <v>0</v>
      </c>
      <c r="ET29" s="75">
        <f t="shared" si="80"/>
        <v>0</v>
      </c>
      <c r="EU29" s="75">
        <f t="shared" si="81"/>
        <v>0</v>
      </c>
      <c r="EV29" s="75">
        <f t="shared" si="82"/>
        <v>0</v>
      </c>
      <c r="EW29" s="125">
        <f t="shared" si="83"/>
        <v>0</v>
      </c>
      <c r="EX29" s="125">
        <f t="shared" si="84"/>
        <v>0</v>
      </c>
      <c r="EY29" s="125">
        <f t="shared" si="85"/>
        <v>0</v>
      </c>
      <c r="EZ29" s="125">
        <f t="shared" si="86"/>
        <v>0</v>
      </c>
      <c r="FA29" s="75">
        <f t="shared" si="87"/>
        <v>0</v>
      </c>
      <c r="FB29" s="75">
        <f t="shared" si="88"/>
        <v>0</v>
      </c>
      <c r="FC29" s="75">
        <f t="shared" si="89"/>
        <v>0</v>
      </c>
      <c r="FD29" s="75">
        <f t="shared" si="90"/>
        <v>0</v>
      </c>
    </row>
    <row r="30" spans="1:160" ht="11.25">
      <c r="A30" s="127" t="s">
        <v>35</v>
      </c>
      <c r="B30" s="182">
        <v>28</v>
      </c>
      <c r="C30" s="44" t="s">
        <v>65</v>
      </c>
      <c r="D30" s="116">
        <f>IF(E30="","",SUM(DI30:FD30))</f>
        <v>17</v>
      </c>
      <c r="E30" s="117">
        <v>86</v>
      </c>
      <c r="F30" s="117">
        <v>96</v>
      </c>
      <c r="G30" s="117">
        <v>110</v>
      </c>
      <c r="H30" s="117">
        <v>76</v>
      </c>
      <c r="I30" s="118">
        <f t="shared" si="0"/>
        <v>368</v>
      </c>
      <c r="J30" s="119">
        <f t="shared" si="1"/>
        <v>368</v>
      </c>
      <c r="K30" s="120">
        <f t="shared" si="2"/>
        <v>92</v>
      </c>
      <c r="L30" s="44">
        <v>96</v>
      </c>
      <c r="M30" s="44">
        <v>75</v>
      </c>
      <c r="N30" s="44">
        <v>77</v>
      </c>
      <c r="O30" s="44">
        <v>61</v>
      </c>
      <c r="P30" s="121">
        <f t="shared" si="3"/>
        <v>309</v>
      </c>
      <c r="Q30" s="119">
        <f t="shared" si="4"/>
        <v>309</v>
      </c>
      <c r="R30" s="122">
        <f t="shared" si="5"/>
        <v>77.25</v>
      </c>
      <c r="S30" s="123">
        <f t="shared" si="6"/>
        <v>677</v>
      </c>
      <c r="T30" s="120">
        <f t="shared" si="7"/>
        <v>84.625</v>
      </c>
      <c r="U30" s="44">
        <v>80</v>
      </c>
      <c r="V30" s="44">
        <v>77</v>
      </c>
      <c r="W30" s="44">
        <v>96</v>
      </c>
      <c r="X30" s="44">
        <v>97</v>
      </c>
      <c r="Y30" s="121">
        <f t="shared" si="8"/>
        <v>350</v>
      </c>
      <c r="Z30" s="119">
        <f t="shared" si="9"/>
        <v>350</v>
      </c>
      <c r="AA30" s="124">
        <f t="shared" si="10"/>
        <v>87.5</v>
      </c>
      <c r="AB30" s="123">
        <f t="shared" si="11"/>
        <v>1027</v>
      </c>
      <c r="AC30" s="120">
        <f t="shared" si="12"/>
        <v>85.58333333333333</v>
      </c>
      <c r="AD30" s="44">
        <v>98</v>
      </c>
      <c r="AE30" s="44">
        <v>94</v>
      </c>
      <c r="AF30" s="44">
        <v>116</v>
      </c>
      <c r="AG30" s="44">
        <v>92</v>
      </c>
      <c r="AH30" s="121">
        <f t="shared" si="13"/>
        <v>400</v>
      </c>
      <c r="AI30" s="119">
        <f t="shared" si="14"/>
        <v>400</v>
      </c>
      <c r="AJ30" s="124">
        <f t="shared" si="15"/>
        <v>100</v>
      </c>
      <c r="AK30" s="123">
        <f t="shared" si="16"/>
        <v>1427</v>
      </c>
      <c r="AL30" s="120">
        <f t="shared" si="17"/>
        <v>89.1875</v>
      </c>
      <c r="AM30" s="44">
        <v>100</v>
      </c>
      <c r="AN30" s="44"/>
      <c r="AO30" s="44"/>
      <c r="AP30" s="44"/>
      <c r="AQ30" s="121">
        <f t="shared" si="18"/>
        <v>100</v>
      </c>
      <c r="AR30" s="119">
        <f t="shared" si="19"/>
        <v>100</v>
      </c>
      <c r="AS30" s="124">
        <f>IF(AQ30="","",AQ30/SUM(DY30:EB30))</f>
        <v>100</v>
      </c>
      <c r="AT30" s="123">
        <f t="shared" si="20"/>
        <v>1527</v>
      </c>
      <c r="AU30" s="120">
        <f>IF(AM30="","",AT30/SUM(DI30:EB30))</f>
        <v>89.82352941176471</v>
      </c>
      <c r="AV30" s="44"/>
      <c r="AW30" s="44"/>
      <c r="AX30" s="44"/>
      <c r="AY30" s="44"/>
      <c r="AZ30" s="121">
        <f t="shared" si="21"/>
      </c>
      <c r="BA30" s="119">
        <f t="shared" si="22"/>
        <v>0</v>
      </c>
      <c r="BB30" s="124">
        <f>IF(AZ30="","",AZ30/SUM(EC30:EF30))</f>
      </c>
      <c r="BC30" s="123">
        <f t="shared" si="23"/>
      </c>
      <c r="BD30" s="120">
        <f>IF(AV30="","",BC30/SUM(DI30:EF30))</f>
      </c>
      <c r="BE30" s="44"/>
      <c r="BF30" s="44"/>
      <c r="BG30" s="44"/>
      <c r="BH30" s="44"/>
      <c r="BI30" s="121">
        <f t="shared" si="24"/>
      </c>
      <c r="BJ30" s="119">
        <f t="shared" si="25"/>
        <v>0</v>
      </c>
      <c r="BK30" s="124">
        <f>IF(BI30="","",BI30/SUM(EG30:EJ30))</f>
      </c>
      <c r="BL30" s="123">
        <f t="shared" si="26"/>
      </c>
      <c r="BM30" s="120">
        <f>IF(BE30="","",BL30/SUM(DI30:EJ30))</f>
      </c>
      <c r="BN30" s="44"/>
      <c r="BO30" s="44"/>
      <c r="BP30" s="44"/>
      <c r="BQ30" s="44"/>
      <c r="BR30" s="121">
        <f t="shared" si="27"/>
      </c>
      <c r="BS30" s="119">
        <f t="shared" si="28"/>
        <v>0</v>
      </c>
      <c r="BT30" s="124">
        <f>IF(BR30="","",BR30/SUM(EK30:EN30))</f>
      </c>
      <c r="BU30" s="123">
        <f t="shared" si="29"/>
      </c>
      <c r="BV30" s="120">
        <f>IF(BN30="","",BU30/SUM(DI30:EN30))</f>
      </c>
      <c r="BW30" s="44"/>
      <c r="BX30" s="44"/>
      <c r="BY30" s="44"/>
      <c r="BZ30" s="44"/>
      <c r="CA30" s="121">
        <f t="shared" si="30"/>
      </c>
      <c r="CB30" s="119">
        <f t="shared" si="31"/>
        <v>0</v>
      </c>
      <c r="CC30" s="124">
        <f>IF(CA30="","",CA30/SUM(EO30:ER30))</f>
      </c>
      <c r="CD30" s="123">
        <f t="shared" si="32"/>
      </c>
      <c r="CE30" s="120">
        <f>IF(BW30="","",CD30/SUM(DI30:ER30))</f>
      </c>
      <c r="CF30" s="44"/>
      <c r="CG30" s="44"/>
      <c r="CH30" s="44"/>
      <c r="CI30" s="44"/>
      <c r="CJ30" s="121">
        <f t="shared" si="33"/>
      </c>
      <c r="CK30" s="119">
        <f t="shared" si="34"/>
        <v>0</v>
      </c>
      <c r="CL30" s="124">
        <f>IF(CJ30="","",CJ30/SUM(ES30:EV30))</f>
      </c>
      <c r="CM30" s="123">
        <f t="shared" si="35"/>
      </c>
      <c r="CN30" s="120">
        <f>IF(CF30="","",CM30/SUM(DI30:EV30))</f>
      </c>
      <c r="CO30" s="44"/>
      <c r="CP30" s="44"/>
      <c r="CQ30" s="44"/>
      <c r="CR30" s="44"/>
      <c r="CS30" s="121">
        <f t="shared" si="36"/>
      </c>
      <c r="CT30" s="119">
        <f t="shared" si="37"/>
        <v>0</v>
      </c>
      <c r="CU30" s="124">
        <f>IF(CS30="","",CS30/SUM(EW30:EZ30))</f>
      </c>
      <c r="CV30" s="123">
        <f t="shared" si="38"/>
      </c>
      <c r="CW30" s="120">
        <f>IF(CO30="","",CV30/SUM(DI30:EZ30))</f>
      </c>
      <c r="CX30" s="44"/>
      <c r="CY30" s="44"/>
      <c r="CZ30" s="44"/>
      <c r="DA30" s="44"/>
      <c r="DB30" s="121">
        <f t="shared" si="39"/>
      </c>
      <c r="DC30" s="119">
        <f t="shared" si="40"/>
        <v>0</v>
      </c>
      <c r="DD30" s="124">
        <f>IF(DB30="","",DB30/SUM(FA30:FD30))</f>
      </c>
      <c r="DE30" s="123">
        <f t="shared" si="41"/>
      </c>
      <c r="DF30" s="120">
        <f>IF(CX30="","",DE30/SUM(DI30:FD30))</f>
      </c>
      <c r="DG30" s="82" t="str">
        <f t="shared" si="42"/>
        <v>D</v>
      </c>
      <c r="DH30" s="75">
        <f>IF(E30&gt;0,(J30+Q30+Z30+AI30+AR30+BA30+BJ30+BS30+CB30+CK30+CT30+DC30)/SUM(DI30:FD30),0)</f>
        <v>89.82352941176471</v>
      </c>
      <c r="DI30" s="125">
        <f t="shared" si="43"/>
        <v>1</v>
      </c>
      <c r="DJ30" s="125">
        <f t="shared" si="44"/>
        <v>1</v>
      </c>
      <c r="DK30" s="125">
        <f t="shared" si="45"/>
        <v>1</v>
      </c>
      <c r="DL30" s="125">
        <f t="shared" si="46"/>
        <v>1</v>
      </c>
      <c r="DM30" s="75">
        <f t="shared" si="47"/>
        <v>1</v>
      </c>
      <c r="DN30" s="75">
        <f t="shared" si="48"/>
        <v>1</v>
      </c>
      <c r="DO30" s="75">
        <f t="shared" si="49"/>
        <v>1</v>
      </c>
      <c r="DP30" s="75">
        <f t="shared" si="50"/>
        <v>1</v>
      </c>
      <c r="DQ30" s="125">
        <f t="shared" si="51"/>
        <v>1</v>
      </c>
      <c r="DR30" s="125">
        <f t="shared" si="52"/>
        <v>1</v>
      </c>
      <c r="DS30" s="125">
        <f t="shared" si="53"/>
        <v>1</v>
      </c>
      <c r="DT30" s="125">
        <f t="shared" si="54"/>
        <v>1</v>
      </c>
      <c r="DU30" s="75">
        <f t="shared" si="55"/>
        <v>1</v>
      </c>
      <c r="DV30" s="75">
        <f t="shared" si="56"/>
        <v>1</v>
      </c>
      <c r="DW30" s="75">
        <f t="shared" si="57"/>
        <v>1</v>
      </c>
      <c r="DX30" s="75">
        <f t="shared" si="58"/>
        <v>1</v>
      </c>
      <c r="DY30" s="125">
        <f t="shared" si="59"/>
        <v>1</v>
      </c>
      <c r="DZ30" s="125">
        <f t="shared" si="60"/>
        <v>0</v>
      </c>
      <c r="EA30" s="125">
        <f t="shared" si="61"/>
        <v>0</v>
      </c>
      <c r="EB30" s="125">
        <f t="shared" si="62"/>
        <v>0</v>
      </c>
      <c r="EC30" s="75">
        <f t="shared" si="63"/>
        <v>0</v>
      </c>
      <c r="ED30" s="75">
        <f t="shared" si="64"/>
        <v>0</v>
      </c>
      <c r="EE30" s="75">
        <f t="shared" si="65"/>
        <v>0</v>
      </c>
      <c r="EF30" s="75">
        <f t="shared" si="66"/>
        <v>0</v>
      </c>
      <c r="EG30" s="125">
        <f t="shared" si="67"/>
        <v>0</v>
      </c>
      <c r="EH30" s="125">
        <f t="shared" si="68"/>
        <v>0</v>
      </c>
      <c r="EI30" s="125">
        <f t="shared" si="69"/>
        <v>0</v>
      </c>
      <c r="EJ30" s="125">
        <f t="shared" si="70"/>
        <v>0</v>
      </c>
      <c r="EK30" s="75">
        <f t="shared" si="71"/>
        <v>0</v>
      </c>
      <c r="EL30" s="75">
        <f t="shared" si="72"/>
        <v>0</v>
      </c>
      <c r="EM30" s="75">
        <f t="shared" si="73"/>
        <v>0</v>
      </c>
      <c r="EN30" s="75">
        <f t="shared" si="74"/>
        <v>0</v>
      </c>
      <c r="EO30" s="125">
        <f t="shared" si="75"/>
        <v>0</v>
      </c>
      <c r="EP30" s="125">
        <f t="shared" si="76"/>
        <v>0</v>
      </c>
      <c r="EQ30" s="125">
        <f t="shared" si="77"/>
        <v>0</v>
      </c>
      <c r="ER30" s="125">
        <f t="shared" si="78"/>
        <v>0</v>
      </c>
      <c r="ES30" s="75">
        <f t="shared" si="79"/>
        <v>0</v>
      </c>
      <c r="ET30" s="75">
        <f t="shared" si="80"/>
        <v>0</v>
      </c>
      <c r="EU30" s="75">
        <f t="shared" si="81"/>
        <v>0</v>
      </c>
      <c r="EV30" s="75">
        <f t="shared" si="82"/>
        <v>0</v>
      </c>
      <c r="EW30" s="125">
        <f t="shared" si="83"/>
        <v>0</v>
      </c>
      <c r="EX30" s="125">
        <f t="shared" si="84"/>
        <v>0</v>
      </c>
      <c r="EY30" s="125">
        <f t="shared" si="85"/>
        <v>0</v>
      </c>
      <c r="EZ30" s="125">
        <f t="shared" si="86"/>
        <v>0</v>
      </c>
      <c r="FA30" s="75">
        <f t="shared" si="87"/>
        <v>0</v>
      </c>
      <c r="FB30" s="75">
        <f t="shared" si="88"/>
        <v>0</v>
      </c>
      <c r="FC30" s="75">
        <f t="shared" si="89"/>
        <v>0</v>
      </c>
      <c r="FD30" s="75">
        <f t="shared" si="90"/>
        <v>0</v>
      </c>
    </row>
    <row r="31" spans="1:160" ht="11.25">
      <c r="A31" s="127" t="s">
        <v>35</v>
      </c>
      <c r="B31" s="182">
        <v>31</v>
      </c>
      <c r="C31" s="44" t="s">
        <v>43</v>
      </c>
      <c r="D31" s="116">
        <f>IF(E31="","",SUM(DI31:FD31))</f>
        <v>21</v>
      </c>
      <c r="E31" s="117">
        <v>77</v>
      </c>
      <c r="F31" s="117">
        <v>68</v>
      </c>
      <c r="G31" s="117">
        <v>102</v>
      </c>
      <c r="H31" s="117">
        <v>88</v>
      </c>
      <c r="I31" s="118">
        <f t="shared" si="0"/>
        <v>335</v>
      </c>
      <c r="J31" s="119">
        <f t="shared" si="1"/>
        <v>335</v>
      </c>
      <c r="K31" s="120">
        <f t="shared" si="2"/>
        <v>83.75</v>
      </c>
      <c r="L31" s="44">
        <v>90</v>
      </c>
      <c r="M31" s="44">
        <v>100</v>
      </c>
      <c r="N31" s="44">
        <v>89</v>
      </c>
      <c r="O31" s="44">
        <v>88</v>
      </c>
      <c r="P31" s="121">
        <f t="shared" si="3"/>
        <v>367</v>
      </c>
      <c r="Q31" s="119">
        <f t="shared" si="4"/>
        <v>367</v>
      </c>
      <c r="R31" s="122">
        <f t="shared" si="5"/>
        <v>91.75</v>
      </c>
      <c r="S31" s="123">
        <f t="shared" si="6"/>
        <v>702</v>
      </c>
      <c r="T31" s="120">
        <f t="shared" si="7"/>
        <v>87.75</v>
      </c>
      <c r="U31" s="44">
        <v>111</v>
      </c>
      <c r="V31" s="44">
        <v>94</v>
      </c>
      <c r="W31" s="44">
        <v>98</v>
      </c>
      <c r="X31" s="44">
        <v>85</v>
      </c>
      <c r="Y31" s="121">
        <f t="shared" si="8"/>
        <v>388</v>
      </c>
      <c r="Z31" s="119">
        <f t="shared" si="9"/>
        <v>388</v>
      </c>
      <c r="AA31" s="124">
        <f t="shared" si="10"/>
        <v>97</v>
      </c>
      <c r="AB31" s="123">
        <f t="shared" si="11"/>
        <v>1090</v>
      </c>
      <c r="AC31" s="120">
        <f t="shared" si="12"/>
        <v>90.83333333333333</v>
      </c>
      <c r="AD31" s="44">
        <v>85</v>
      </c>
      <c r="AE31" s="44">
        <v>94</v>
      </c>
      <c r="AF31" s="44">
        <v>108</v>
      </c>
      <c r="AG31" s="44">
        <v>95</v>
      </c>
      <c r="AH31" s="121">
        <f t="shared" si="13"/>
        <v>382</v>
      </c>
      <c r="AI31" s="119">
        <f t="shared" si="14"/>
        <v>382</v>
      </c>
      <c r="AJ31" s="124">
        <f t="shared" si="15"/>
        <v>95.5</v>
      </c>
      <c r="AK31" s="123">
        <f t="shared" si="16"/>
        <v>1472</v>
      </c>
      <c r="AL31" s="120">
        <f t="shared" si="17"/>
        <v>92</v>
      </c>
      <c r="AM31" s="44">
        <v>100</v>
      </c>
      <c r="AN31" s="44">
        <v>83</v>
      </c>
      <c r="AO31" s="44">
        <v>97</v>
      </c>
      <c r="AP31" s="44">
        <v>90</v>
      </c>
      <c r="AQ31" s="121">
        <f t="shared" si="18"/>
        <v>370</v>
      </c>
      <c r="AR31" s="119">
        <f t="shared" si="19"/>
        <v>370</v>
      </c>
      <c r="AS31" s="124">
        <f>IF(AQ31="","",AQ31/SUM(DY31:EB31))</f>
        <v>92.5</v>
      </c>
      <c r="AT31" s="123">
        <f t="shared" si="20"/>
        <v>1842</v>
      </c>
      <c r="AU31" s="120">
        <f>IF(AM31="","",AT31/SUM(DI31:EB31))</f>
        <v>92.1</v>
      </c>
      <c r="AV31" s="44">
        <v>113</v>
      </c>
      <c r="AW31" s="44"/>
      <c r="AX31" s="44"/>
      <c r="AY31" s="44"/>
      <c r="AZ31" s="121">
        <f t="shared" si="21"/>
        <v>113</v>
      </c>
      <c r="BA31" s="119">
        <f t="shared" si="22"/>
        <v>113</v>
      </c>
      <c r="BB31" s="124">
        <f>IF(AZ31="","",AZ31/SUM(EC31:EF31))</f>
        <v>113</v>
      </c>
      <c r="BC31" s="123">
        <f t="shared" si="23"/>
        <v>1955</v>
      </c>
      <c r="BD31" s="120">
        <f>IF(AV31="","",BC31/SUM(DI31:EF31))</f>
        <v>93.0952380952381</v>
      </c>
      <c r="BE31" s="44"/>
      <c r="BF31" s="44"/>
      <c r="BG31" s="44"/>
      <c r="BH31" s="44"/>
      <c r="BI31" s="121">
        <f t="shared" si="24"/>
      </c>
      <c r="BJ31" s="119">
        <f t="shared" si="25"/>
        <v>0</v>
      </c>
      <c r="BK31" s="124">
        <f>IF(BI31="","",BI31/SUM(EG31:EJ31))</f>
      </c>
      <c r="BL31" s="123">
        <f t="shared" si="26"/>
      </c>
      <c r="BM31" s="120">
        <f>IF(BE31="","",BL31/SUM(DI31:EJ31))</f>
      </c>
      <c r="BN31" s="44"/>
      <c r="BO31" s="44"/>
      <c r="BP31" s="44"/>
      <c r="BQ31" s="44"/>
      <c r="BR31" s="121">
        <f t="shared" si="27"/>
      </c>
      <c r="BS31" s="119">
        <f t="shared" si="28"/>
        <v>0</v>
      </c>
      <c r="BT31" s="124">
        <f>IF(BR31="","",BR31/SUM(EK31:EN31))</f>
      </c>
      <c r="BU31" s="123">
        <f t="shared" si="29"/>
      </c>
      <c r="BV31" s="120">
        <f>IF(BN31="","",BU31/SUM(DI31:EN31))</f>
      </c>
      <c r="BW31" s="44"/>
      <c r="BX31" s="44"/>
      <c r="BY31" s="44"/>
      <c r="BZ31" s="44"/>
      <c r="CA31" s="121">
        <f t="shared" si="30"/>
      </c>
      <c r="CB31" s="119">
        <f t="shared" si="31"/>
        <v>0</v>
      </c>
      <c r="CC31" s="124">
        <f>IF(CA31="","",CA31/SUM(EO31:ER31))</f>
      </c>
      <c r="CD31" s="123">
        <f t="shared" si="32"/>
      </c>
      <c r="CE31" s="120">
        <f>IF(BW31="","",CD31/SUM(DI31:ER31))</f>
      </c>
      <c r="CF31" s="44"/>
      <c r="CG31" s="44"/>
      <c r="CH31" s="44"/>
      <c r="CI31" s="44"/>
      <c r="CJ31" s="121">
        <f t="shared" si="33"/>
      </c>
      <c r="CK31" s="119">
        <f t="shared" si="34"/>
        <v>0</v>
      </c>
      <c r="CL31" s="124">
        <f>IF(CJ31="","",CJ31/SUM(ES31:EV31))</f>
      </c>
      <c r="CM31" s="123">
        <f t="shared" si="35"/>
      </c>
      <c r="CN31" s="120">
        <f>IF(CF31="","",CM31/SUM(DI31:EV31))</f>
      </c>
      <c r="CO31" s="44"/>
      <c r="CP31" s="44"/>
      <c r="CQ31" s="44"/>
      <c r="CR31" s="44"/>
      <c r="CS31" s="121">
        <f t="shared" si="36"/>
      </c>
      <c r="CT31" s="119">
        <f t="shared" si="37"/>
        <v>0</v>
      </c>
      <c r="CU31" s="124">
        <f>IF(CS31="","",CS31/SUM(EW31:EZ31))</f>
      </c>
      <c r="CV31" s="123">
        <f t="shared" si="38"/>
      </c>
      <c r="CW31" s="120">
        <f>IF(CO31="","",CV31/SUM(DI31:EZ31))</f>
      </c>
      <c r="CX31" s="44"/>
      <c r="CY31" s="44"/>
      <c r="CZ31" s="44"/>
      <c r="DA31" s="44"/>
      <c r="DB31" s="121">
        <f t="shared" si="39"/>
      </c>
      <c r="DC31" s="119">
        <f t="shared" si="40"/>
        <v>0</v>
      </c>
      <c r="DD31" s="124">
        <f>IF(DB31="","",DB31/SUM(FA31:FD31))</f>
      </c>
      <c r="DE31" s="123">
        <f t="shared" si="41"/>
      </c>
      <c r="DF31" s="120">
        <f>IF(CX31="","",DE31/SUM(DI31:FD31))</f>
      </c>
      <c r="DG31" s="82" t="str">
        <f t="shared" si="42"/>
        <v>D</v>
      </c>
      <c r="DH31" s="75">
        <f>IF(E31&gt;0,(J31+Q31+Z31+AI31+AR31+BA31+BJ31+BS31+CB31+CK31+CT31+DC31)/SUM(DI31:FD31),0)</f>
        <v>93.0952380952381</v>
      </c>
      <c r="DI31" s="125">
        <f t="shared" si="43"/>
        <v>1</v>
      </c>
      <c r="DJ31" s="125">
        <f t="shared" si="44"/>
        <v>1</v>
      </c>
      <c r="DK31" s="125">
        <f t="shared" si="45"/>
        <v>1</v>
      </c>
      <c r="DL31" s="125">
        <f t="shared" si="46"/>
        <v>1</v>
      </c>
      <c r="DM31" s="75">
        <f t="shared" si="47"/>
        <v>1</v>
      </c>
      <c r="DN31" s="75">
        <f t="shared" si="48"/>
        <v>1</v>
      </c>
      <c r="DO31" s="75">
        <f t="shared" si="49"/>
        <v>1</v>
      </c>
      <c r="DP31" s="75">
        <f t="shared" si="50"/>
        <v>1</v>
      </c>
      <c r="DQ31" s="125">
        <f t="shared" si="51"/>
        <v>1</v>
      </c>
      <c r="DR31" s="125">
        <f t="shared" si="52"/>
        <v>1</v>
      </c>
      <c r="DS31" s="125">
        <f t="shared" si="53"/>
        <v>1</v>
      </c>
      <c r="DT31" s="125">
        <f t="shared" si="54"/>
        <v>1</v>
      </c>
      <c r="DU31" s="75">
        <f t="shared" si="55"/>
        <v>1</v>
      </c>
      <c r="DV31" s="75">
        <f t="shared" si="56"/>
        <v>1</v>
      </c>
      <c r="DW31" s="75">
        <f t="shared" si="57"/>
        <v>1</v>
      </c>
      <c r="DX31" s="75">
        <f t="shared" si="58"/>
        <v>1</v>
      </c>
      <c r="DY31" s="125">
        <f t="shared" si="59"/>
        <v>1</v>
      </c>
      <c r="DZ31" s="125">
        <f t="shared" si="60"/>
        <v>1</v>
      </c>
      <c r="EA31" s="125">
        <f t="shared" si="61"/>
        <v>1</v>
      </c>
      <c r="EB31" s="125">
        <f t="shared" si="62"/>
        <v>1</v>
      </c>
      <c r="EC31" s="75">
        <f t="shared" si="63"/>
        <v>1</v>
      </c>
      <c r="ED31" s="75">
        <f t="shared" si="64"/>
        <v>0</v>
      </c>
      <c r="EE31" s="75">
        <f t="shared" si="65"/>
        <v>0</v>
      </c>
      <c r="EF31" s="75">
        <f t="shared" si="66"/>
        <v>0</v>
      </c>
      <c r="EG31" s="125">
        <f t="shared" si="67"/>
        <v>0</v>
      </c>
      <c r="EH31" s="125">
        <f t="shared" si="68"/>
        <v>0</v>
      </c>
      <c r="EI31" s="125">
        <f t="shared" si="69"/>
        <v>0</v>
      </c>
      <c r="EJ31" s="125">
        <f t="shared" si="70"/>
        <v>0</v>
      </c>
      <c r="EK31" s="75">
        <f t="shared" si="71"/>
        <v>0</v>
      </c>
      <c r="EL31" s="75">
        <f t="shared" si="72"/>
        <v>0</v>
      </c>
      <c r="EM31" s="75">
        <f t="shared" si="73"/>
        <v>0</v>
      </c>
      <c r="EN31" s="75">
        <f t="shared" si="74"/>
        <v>0</v>
      </c>
      <c r="EO31" s="125">
        <f t="shared" si="75"/>
        <v>0</v>
      </c>
      <c r="EP31" s="125">
        <f t="shared" si="76"/>
        <v>0</v>
      </c>
      <c r="EQ31" s="125">
        <f t="shared" si="77"/>
        <v>0</v>
      </c>
      <c r="ER31" s="125">
        <f t="shared" si="78"/>
        <v>0</v>
      </c>
      <c r="ES31" s="75">
        <f t="shared" si="79"/>
        <v>0</v>
      </c>
      <c r="ET31" s="75">
        <f t="shared" si="80"/>
        <v>0</v>
      </c>
      <c r="EU31" s="75">
        <f t="shared" si="81"/>
        <v>0</v>
      </c>
      <c r="EV31" s="75">
        <f t="shared" si="82"/>
        <v>0</v>
      </c>
      <c r="EW31" s="125">
        <f t="shared" si="83"/>
        <v>0</v>
      </c>
      <c r="EX31" s="125">
        <f t="shared" si="84"/>
        <v>0</v>
      </c>
      <c r="EY31" s="125">
        <f t="shared" si="85"/>
        <v>0</v>
      </c>
      <c r="EZ31" s="125">
        <f t="shared" si="86"/>
        <v>0</v>
      </c>
      <c r="FA31" s="75">
        <f t="shared" si="87"/>
        <v>0</v>
      </c>
      <c r="FB31" s="75">
        <f t="shared" si="88"/>
        <v>0</v>
      </c>
      <c r="FC31" s="75">
        <f t="shared" si="89"/>
        <v>0</v>
      </c>
      <c r="FD31" s="75">
        <f t="shared" si="90"/>
        <v>0</v>
      </c>
    </row>
    <row r="32" spans="1:160" ht="11.25">
      <c r="A32" s="127" t="s">
        <v>35</v>
      </c>
      <c r="B32" s="182">
        <v>38</v>
      </c>
      <c r="C32" s="44" t="s">
        <v>68</v>
      </c>
      <c r="D32" s="116">
        <f>IF(E32="","",SUM(DI32:FD32))</f>
        <v>18</v>
      </c>
      <c r="E32" s="117">
        <v>96</v>
      </c>
      <c r="F32" s="117">
        <v>78</v>
      </c>
      <c r="G32" s="117">
        <v>92</v>
      </c>
      <c r="H32" s="117">
        <v>104</v>
      </c>
      <c r="I32" s="118">
        <f t="shared" si="0"/>
        <v>370</v>
      </c>
      <c r="J32" s="119">
        <f t="shared" si="1"/>
        <v>370</v>
      </c>
      <c r="K32" s="120">
        <f t="shared" si="2"/>
        <v>92.5</v>
      </c>
      <c r="L32" s="44">
        <v>71</v>
      </c>
      <c r="M32" s="44">
        <v>72</v>
      </c>
      <c r="N32" s="44">
        <v>79</v>
      </c>
      <c r="O32" s="44">
        <v>89</v>
      </c>
      <c r="P32" s="121">
        <f t="shared" si="3"/>
        <v>311</v>
      </c>
      <c r="Q32" s="119">
        <f t="shared" si="4"/>
        <v>311</v>
      </c>
      <c r="R32" s="122">
        <f t="shared" si="5"/>
        <v>77.75</v>
      </c>
      <c r="S32" s="123">
        <f t="shared" si="6"/>
        <v>681</v>
      </c>
      <c r="T32" s="120">
        <f t="shared" si="7"/>
        <v>85.125</v>
      </c>
      <c r="U32" s="44">
        <v>88</v>
      </c>
      <c r="V32" s="44">
        <v>60</v>
      </c>
      <c r="W32" s="44">
        <v>85</v>
      </c>
      <c r="X32" s="44">
        <v>83</v>
      </c>
      <c r="Y32" s="121">
        <f t="shared" si="8"/>
        <v>316</v>
      </c>
      <c r="Z32" s="119">
        <f t="shared" si="9"/>
        <v>316</v>
      </c>
      <c r="AA32" s="124">
        <f t="shared" si="10"/>
        <v>79</v>
      </c>
      <c r="AB32" s="123">
        <f t="shared" si="11"/>
        <v>997</v>
      </c>
      <c r="AC32" s="120">
        <f t="shared" si="12"/>
        <v>83.08333333333333</v>
      </c>
      <c r="AD32" s="44">
        <v>70</v>
      </c>
      <c r="AE32" s="44">
        <v>90</v>
      </c>
      <c r="AF32" s="44">
        <v>87</v>
      </c>
      <c r="AG32" s="44">
        <v>92</v>
      </c>
      <c r="AH32" s="121">
        <f t="shared" si="13"/>
        <v>339</v>
      </c>
      <c r="AI32" s="119">
        <f t="shared" si="14"/>
        <v>339</v>
      </c>
      <c r="AJ32" s="124">
        <f t="shared" si="15"/>
        <v>84.75</v>
      </c>
      <c r="AK32" s="123">
        <f t="shared" si="16"/>
        <v>1336</v>
      </c>
      <c r="AL32" s="120">
        <f t="shared" si="17"/>
        <v>83.5</v>
      </c>
      <c r="AM32" s="44">
        <v>97</v>
      </c>
      <c r="AN32" s="44">
        <v>96</v>
      </c>
      <c r="AO32" s="44"/>
      <c r="AP32" s="44"/>
      <c r="AQ32" s="121">
        <f t="shared" si="18"/>
        <v>193</v>
      </c>
      <c r="AR32" s="119">
        <f t="shared" si="19"/>
        <v>193</v>
      </c>
      <c r="AS32" s="124">
        <f>IF(AQ32="","",AQ32/SUM(DY32:EB32))</f>
        <v>96.5</v>
      </c>
      <c r="AT32" s="123">
        <f t="shared" si="20"/>
        <v>1529</v>
      </c>
      <c r="AU32" s="120">
        <f>IF(AM32="","",AT32/SUM(DI32:EB32))</f>
        <v>84.94444444444444</v>
      </c>
      <c r="AV32" s="44"/>
      <c r="AW32" s="44"/>
      <c r="AX32" s="44"/>
      <c r="AY32" s="44"/>
      <c r="AZ32" s="121">
        <f t="shared" si="21"/>
      </c>
      <c r="BA32" s="119">
        <f t="shared" si="22"/>
        <v>0</v>
      </c>
      <c r="BB32" s="124">
        <f>IF(AZ32="","",AZ32/SUM(EC32:EF32))</f>
      </c>
      <c r="BC32" s="123">
        <f t="shared" si="23"/>
      </c>
      <c r="BD32" s="120">
        <f>IF(AV32="","",BC32/SUM(DI32:EF32))</f>
      </c>
      <c r="BE32" s="44"/>
      <c r="BF32" s="44"/>
      <c r="BG32" s="44"/>
      <c r="BH32" s="44"/>
      <c r="BI32" s="121">
        <f t="shared" si="24"/>
      </c>
      <c r="BJ32" s="119">
        <f t="shared" si="25"/>
        <v>0</v>
      </c>
      <c r="BK32" s="124">
        <f>IF(BI32="","",BI32/SUM(EG32:EJ32))</f>
      </c>
      <c r="BL32" s="123">
        <f t="shared" si="26"/>
      </c>
      <c r="BM32" s="120">
        <f>IF(BE32="","",BL32/SUM(DI32:EJ32))</f>
      </c>
      <c r="BN32" s="44"/>
      <c r="BO32" s="44"/>
      <c r="BP32" s="44"/>
      <c r="BQ32" s="44"/>
      <c r="BR32" s="121">
        <f t="shared" si="27"/>
      </c>
      <c r="BS32" s="119">
        <f t="shared" si="28"/>
        <v>0</v>
      </c>
      <c r="BT32" s="124">
        <f>IF(BR32="","",BR32/SUM(EK32:EN32))</f>
      </c>
      <c r="BU32" s="123">
        <f t="shared" si="29"/>
      </c>
      <c r="BV32" s="120">
        <f>IF(BN32="","",BU32/SUM(DI32:EN32))</f>
      </c>
      <c r="BW32" s="44"/>
      <c r="BX32" s="44"/>
      <c r="BY32" s="44"/>
      <c r="BZ32" s="44"/>
      <c r="CA32" s="121">
        <f t="shared" si="30"/>
      </c>
      <c r="CB32" s="119">
        <f t="shared" si="31"/>
        <v>0</v>
      </c>
      <c r="CC32" s="124">
        <f>IF(CA32="","",CA32/SUM(EO32:ER32))</f>
      </c>
      <c r="CD32" s="123">
        <f t="shared" si="32"/>
      </c>
      <c r="CE32" s="120">
        <f>IF(BW32="","",CD32/SUM(DI32:ER32))</f>
      </c>
      <c r="CF32" s="44"/>
      <c r="CG32" s="44"/>
      <c r="CH32" s="44"/>
      <c r="CI32" s="44"/>
      <c r="CJ32" s="121">
        <f t="shared" si="33"/>
      </c>
      <c r="CK32" s="119">
        <f t="shared" si="34"/>
        <v>0</v>
      </c>
      <c r="CL32" s="124">
        <f>IF(CJ32="","",CJ32/SUM(ES32:EV32))</f>
      </c>
      <c r="CM32" s="123">
        <f t="shared" si="35"/>
      </c>
      <c r="CN32" s="120">
        <f>IF(CF32="","",CM32/SUM(DI32:EV32))</f>
      </c>
      <c r="CO32" s="44"/>
      <c r="CP32" s="44"/>
      <c r="CQ32" s="44"/>
      <c r="CR32" s="44"/>
      <c r="CS32" s="121">
        <f t="shared" si="36"/>
      </c>
      <c r="CT32" s="119">
        <f t="shared" si="37"/>
        <v>0</v>
      </c>
      <c r="CU32" s="124">
        <f>IF(CS32="","",CS32/SUM(EW32:EZ32))</f>
      </c>
      <c r="CV32" s="123">
        <f t="shared" si="38"/>
      </c>
      <c r="CW32" s="120">
        <f>IF(CO32="","",CV32/SUM(DI32:EZ32))</f>
      </c>
      <c r="CX32" s="44"/>
      <c r="CY32" s="44"/>
      <c r="CZ32" s="44"/>
      <c r="DA32" s="44"/>
      <c r="DB32" s="121">
        <f t="shared" si="39"/>
      </c>
      <c r="DC32" s="119">
        <f t="shared" si="40"/>
        <v>0</v>
      </c>
      <c r="DD32" s="124">
        <f>IF(DB32="","",DB32/SUM(FA32:FD32))</f>
      </c>
      <c r="DE32" s="123">
        <f t="shared" si="41"/>
      </c>
      <c r="DF32" s="120">
        <f>IF(CX32="","",DE32/SUM(DI32:FD32))</f>
      </c>
      <c r="DG32" s="82" t="str">
        <f t="shared" si="42"/>
        <v>D</v>
      </c>
      <c r="DH32" s="75">
        <f>IF(E32&gt;0,(J32+Q32+Z32+AI32+AR32+BA32+BJ32+BS32+CB32+CK32+CT32+DC32)/SUM(DI32:FD32),0)</f>
        <v>84.94444444444444</v>
      </c>
      <c r="DI32" s="125">
        <f t="shared" si="43"/>
        <v>1</v>
      </c>
      <c r="DJ32" s="125">
        <f t="shared" si="44"/>
        <v>1</v>
      </c>
      <c r="DK32" s="125">
        <f t="shared" si="45"/>
        <v>1</v>
      </c>
      <c r="DL32" s="125">
        <f t="shared" si="46"/>
        <v>1</v>
      </c>
      <c r="DM32" s="75">
        <f t="shared" si="47"/>
        <v>1</v>
      </c>
      <c r="DN32" s="75">
        <f t="shared" si="48"/>
        <v>1</v>
      </c>
      <c r="DO32" s="75">
        <f t="shared" si="49"/>
        <v>1</v>
      </c>
      <c r="DP32" s="75">
        <f t="shared" si="50"/>
        <v>1</v>
      </c>
      <c r="DQ32" s="125">
        <f t="shared" si="51"/>
        <v>1</v>
      </c>
      <c r="DR32" s="125">
        <f t="shared" si="52"/>
        <v>1</v>
      </c>
      <c r="DS32" s="125">
        <f t="shared" si="53"/>
        <v>1</v>
      </c>
      <c r="DT32" s="125">
        <f t="shared" si="54"/>
        <v>1</v>
      </c>
      <c r="DU32" s="75">
        <f t="shared" si="55"/>
        <v>1</v>
      </c>
      <c r="DV32" s="75">
        <f t="shared" si="56"/>
        <v>1</v>
      </c>
      <c r="DW32" s="75">
        <f t="shared" si="57"/>
        <v>1</v>
      </c>
      <c r="DX32" s="75">
        <f t="shared" si="58"/>
        <v>1</v>
      </c>
      <c r="DY32" s="125">
        <f t="shared" si="59"/>
        <v>1</v>
      </c>
      <c r="DZ32" s="125">
        <f t="shared" si="60"/>
        <v>1</v>
      </c>
      <c r="EA32" s="125">
        <f t="shared" si="61"/>
        <v>0</v>
      </c>
      <c r="EB32" s="125">
        <f t="shared" si="62"/>
        <v>0</v>
      </c>
      <c r="EC32" s="75">
        <f t="shared" si="63"/>
        <v>0</v>
      </c>
      <c r="ED32" s="75">
        <f t="shared" si="64"/>
        <v>0</v>
      </c>
      <c r="EE32" s="75">
        <f t="shared" si="65"/>
        <v>0</v>
      </c>
      <c r="EF32" s="75">
        <f t="shared" si="66"/>
        <v>0</v>
      </c>
      <c r="EG32" s="125">
        <f t="shared" si="67"/>
        <v>0</v>
      </c>
      <c r="EH32" s="125">
        <f t="shared" si="68"/>
        <v>0</v>
      </c>
      <c r="EI32" s="125">
        <f t="shared" si="69"/>
        <v>0</v>
      </c>
      <c r="EJ32" s="125">
        <f t="shared" si="70"/>
        <v>0</v>
      </c>
      <c r="EK32" s="75">
        <f t="shared" si="71"/>
        <v>0</v>
      </c>
      <c r="EL32" s="75">
        <f t="shared" si="72"/>
        <v>0</v>
      </c>
      <c r="EM32" s="75">
        <f t="shared" si="73"/>
        <v>0</v>
      </c>
      <c r="EN32" s="75">
        <f t="shared" si="74"/>
        <v>0</v>
      </c>
      <c r="EO32" s="125">
        <f t="shared" si="75"/>
        <v>0</v>
      </c>
      <c r="EP32" s="125">
        <f t="shared" si="76"/>
        <v>0</v>
      </c>
      <c r="EQ32" s="125">
        <f t="shared" si="77"/>
        <v>0</v>
      </c>
      <c r="ER32" s="125">
        <f t="shared" si="78"/>
        <v>0</v>
      </c>
      <c r="ES32" s="75">
        <f t="shared" si="79"/>
        <v>0</v>
      </c>
      <c r="ET32" s="75">
        <f t="shared" si="80"/>
        <v>0</v>
      </c>
      <c r="EU32" s="75">
        <f t="shared" si="81"/>
        <v>0</v>
      </c>
      <c r="EV32" s="75">
        <f t="shared" si="82"/>
        <v>0</v>
      </c>
      <c r="EW32" s="125">
        <f t="shared" si="83"/>
        <v>0</v>
      </c>
      <c r="EX32" s="125">
        <f t="shared" si="84"/>
        <v>0</v>
      </c>
      <c r="EY32" s="125">
        <f t="shared" si="85"/>
        <v>0</v>
      </c>
      <c r="EZ32" s="125">
        <f t="shared" si="86"/>
        <v>0</v>
      </c>
      <c r="FA32" s="75">
        <f t="shared" si="87"/>
        <v>0</v>
      </c>
      <c r="FB32" s="75">
        <f t="shared" si="88"/>
        <v>0</v>
      </c>
      <c r="FC32" s="75">
        <f t="shared" si="89"/>
        <v>0</v>
      </c>
      <c r="FD32" s="75">
        <f t="shared" si="90"/>
        <v>0</v>
      </c>
    </row>
    <row r="33" spans="1:160" ht="11.25">
      <c r="A33" s="127" t="s">
        <v>35</v>
      </c>
      <c r="B33" s="182">
        <v>43</v>
      </c>
      <c r="C33" s="44" t="s">
        <v>44</v>
      </c>
      <c r="D33" s="116">
        <f>IF(E33="","",SUM(DI33:FD33))</f>
        <v>6</v>
      </c>
      <c r="E33" s="117">
        <v>103</v>
      </c>
      <c r="F33" s="117">
        <v>88</v>
      </c>
      <c r="G33" s="117">
        <v>95</v>
      </c>
      <c r="H33" s="117">
        <v>70</v>
      </c>
      <c r="I33" s="118">
        <f t="shared" si="0"/>
        <v>356</v>
      </c>
      <c r="J33" s="119">
        <f t="shared" si="1"/>
        <v>356</v>
      </c>
      <c r="K33" s="120">
        <f t="shared" si="2"/>
        <v>89</v>
      </c>
      <c r="L33" s="44">
        <v>90</v>
      </c>
      <c r="M33" s="44">
        <v>92</v>
      </c>
      <c r="N33" s="44"/>
      <c r="O33" s="44"/>
      <c r="P33" s="121">
        <f t="shared" si="3"/>
        <v>182</v>
      </c>
      <c r="Q33" s="119">
        <f t="shared" si="4"/>
        <v>182</v>
      </c>
      <c r="R33" s="122">
        <f t="shared" si="5"/>
        <v>91</v>
      </c>
      <c r="S33" s="123">
        <f t="shared" si="6"/>
        <v>538</v>
      </c>
      <c r="T33" s="120">
        <f t="shared" si="7"/>
        <v>89.66666666666667</v>
      </c>
      <c r="U33" s="44"/>
      <c r="V33" s="44"/>
      <c r="W33" s="44"/>
      <c r="X33" s="44"/>
      <c r="Y33" s="121">
        <f t="shared" si="8"/>
      </c>
      <c r="Z33" s="119">
        <f t="shared" si="9"/>
        <v>0</v>
      </c>
      <c r="AA33" s="124">
        <f t="shared" si="10"/>
      </c>
      <c r="AB33" s="123">
        <f t="shared" si="11"/>
      </c>
      <c r="AC33" s="120">
        <f t="shared" si="12"/>
      </c>
      <c r="AD33" s="44"/>
      <c r="AE33" s="44"/>
      <c r="AF33" s="44"/>
      <c r="AG33" s="44"/>
      <c r="AH33" s="121">
        <f t="shared" si="13"/>
      </c>
      <c r="AI33" s="119">
        <f t="shared" si="14"/>
        <v>0</v>
      </c>
      <c r="AJ33" s="124">
        <f t="shared" si="15"/>
      </c>
      <c r="AK33" s="123">
        <f t="shared" si="16"/>
      </c>
      <c r="AL33" s="120">
        <f t="shared" si="17"/>
      </c>
      <c r="AM33" s="44"/>
      <c r="AN33" s="44"/>
      <c r="AO33" s="44"/>
      <c r="AP33" s="44"/>
      <c r="AQ33" s="121">
        <f t="shared" si="18"/>
      </c>
      <c r="AR33" s="119">
        <f t="shared" si="19"/>
        <v>0</v>
      </c>
      <c r="AS33" s="124">
        <f>IF(AQ33="","",AQ33/SUM(DY33:EB33))</f>
      </c>
      <c r="AT33" s="123">
        <f t="shared" si="20"/>
      </c>
      <c r="AU33" s="120">
        <f>IF(AM33="","",AT33/SUM(DI33:EB33))</f>
      </c>
      <c r="AV33" s="44"/>
      <c r="AW33" s="44"/>
      <c r="AX33" s="44"/>
      <c r="AY33" s="44"/>
      <c r="AZ33" s="121">
        <f t="shared" si="21"/>
      </c>
      <c r="BA33" s="119">
        <f t="shared" si="22"/>
        <v>0</v>
      </c>
      <c r="BB33" s="124">
        <f>IF(AZ33="","",AZ33/SUM(EC33:EF33))</f>
      </c>
      <c r="BC33" s="123">
        <f t="shared" si="23"/>
      </c>
      <c r="BD33" s="120">
        <f>IF(AV33="","",BC33/SUM(DI33:EF33))</f>
      </c>
      <c r="BE33" s="44"/>
      <c r="BF33" s="44"/>
      <c r="BG33" s="44"/>
      <c r="BH33" s="44"/>
      <c r="BI33" s="121">
        <f t="shared" si="24"/>
      </c>
      <c r="BJ33" s="119">
        <f t="shared" si="25"/>
        <v>0</v>
      </c>
      <c r="BK33" s="124">
        <f>IF(BI33="","",BI33/SUM(EG33:EJ33))</f>
      </c>
      <c r="BL33" s="123">
        <f t="shared" si="26"/>
      </c>
      <c r="BM33" s="120">
        <f>IF(BE33="","",BL33/SUM(DI33:EJ33))</f>
      </c>
      <c r="BN33" s="44"/>
      <c r="BO33" s="44"/>
      <c r="BP33" s="44"/>
      <c r="BQ33" s="44"/>
      <c r="BR33" s="121">
        <f t="shared" si="27"/>
      </c>
      <c r="BS33" s="119">
        <f t="shared" si="28"/>
        <v>0</v>
      </c>
      <c r="BT33" s="124">
        <f>IF(BR33="","",BR33/SUM(EK33:EN33))</f>
      </c>
      <c r="BU33" s="123">
        <f t="shared" si="29"/>
      </c>
      <c r="BV33" s="120">
        <f>IF(BN33="","",BU33/SUM(DI33:EN33))</f>
      </c>
      <c r="BW33" s="44"/>
      <c r="BX33" s="44"/>
      <c r="BY33" s="44"/>
      <c r="BZ33" s="44"/>
      <c r="CA33" s="121">
        <f t="shared" si="30"/>
      </c>
      <c r="CB33" s="119">
        <f t="shared" si="31"/>
        <v>0</v>
      </c>
      <c r="CC33" s="124">
        <f>IF(CA33="","",CA33/SUM(EO33:ER33))</f>
      </c>
      <c r="CD33" s="123">
        <f t="shared" si="32"/>
      </c>
      <c r="CE33" s="120">
        <f>IF(BW33="","",CD33/SUM(DI33:ER33))</f>
      </c>
      <c r="CF33" s="44"/>
      <c r="CG33" s="44"/>
      <c r="CH33" s="44"/>
      <c r="CI33" s="44"/>
      <c r="CJ33" s="121">
        <f t="shared" si="33"/>
      </c>
      <c r="CK33" s="119">
        <f t="shared" si="34"/>
        <v>0</v>
      </c>
      <c r="CL33" s="124">
        <f>IF(CJ33="","",CJ33/SUM(ES33:EV33))</f>
      </c>
      <c r="CM33" s="123">
        <f t="shared" si="35"/>
      </c>
      <c r="CN33" s="120">
        <f>IF(CF33="","",CM33/SUM(DI33:EV33))</f>
      </c>
      <c r="CO33" s="44"/>
      <c r="CP33" s="44"/>
      <c r="CQ33" s="44"/>
      <c r="CR33" s="44"/>
      <c r="CS33" s="121">
        <f t="shared" si="36"/>
      </c>
      <c r="CT33" s="119">
        <f t="shared" si="37"/>
        <v>0</v>
      </c>
      <c r="CU33" s="124">
        <f>IF(CS33="","",CS33/SUM(EW33:EZ33))</f>
      </c>
      <c r="CV33" s="123">
        <f t="shared" si="38"/>
      </c>
      <c r="CW33" s="120">
        <f>IF(CO33="","",CV33/SUM(DI33:EZ33))</f>
      </c>
      <c r="CX33" s="44"/>
      <c r="CY33" s="44"/>
      <c r="CZ33" s="44"/>
      <c r="DA33" s="44"/>
      <c r="DB33" s="121">
        <f t="shared" si="39"/>
      </c>
      <c r="DC33" s="119">
        <f t="shared" si="40"/>
        <v>0</v>
      </c>
      <c r="DD33" s="124">
        <f>IF(DB33="","",DB33/SUM(FA33:FD33))</f>
      </c>
      <c r="DE33" s="123">
        <f t="shared" si="41"/>
      </c>
      <c r="DF33" s="120">
        <f>IF(CX33="","",DE33/SUM(DI33:FD33))</f>
      </c>
      <c r="DG33" s="82" t="str">
        <f t="shared" si="42"/>
        <v>D</v>
      </c>
      <c r="DH33" s="75">
        <f>IF(E33&gt;0,(J33+Q33+Z33+AI33+AR33+BA33+BJ33+BS33+CB33+CK33+CT33+DC33)/SUM(DI33:FD33),0)</f>
        <v>89.66666666666667</v>
      </c>
      <c r="DI33" s="125">
        <f t="shared" si="43"/>
        <v>1</v>
      </c>
      <c r="DJ33" s="125">
        <f t="shared" si="44"/>
        <v>1</v>
      </c>
      <c r="DK33" s="125">
        <f t="shared" si="45"/>
        <v>1</v>
      </c>
      <c r="DL33" s="125">
        <f t="shared" si="46"/>
        <v>1</v>
      </c>
      <c r="DM33" s="75">
        <f t="shared" si="47"/>
        <v>1</v>
      </c>
      <c r="DN33" s="75">
        <f t="shared" si="48"/>
        <v>1</v>
      </c>
      <c r="DO33" s="75">
        <f t="shared" si="49"/>
        <v>0</v>
      </c>
      <c r="DP33" s="75">
        <f t="shared" si="50"/>
        <v>0</v>
      </c>
      <c r="DQ33" s="125">
        <f t="shared" si="51"/>
        <v>0</v>
      </c>
      <c r="DR33" s="125">
        <f t="shared" si="52"/>
        <v>0</v>
      </c>
      <c r="DS33" s="125">
        <f t="shared" si="53"/>
        <v>0</v>
      </c>
      <c r="DT33" s="125">
        <f t="shared" si="54"/>
        <v>0</v>
      </c>
      <c r="DU33" s="75">
        <f t="shared" si="55"/>
        <v>0</v>
      </c>
      <c r="DV33" s="75">
        <f t="shared" si="56"/>
        <v>0</v>
      </c>
      <c r="DW33" s="75">
        <f t="shared" si="57"/>
        <v>0</v>
      </c>
      <c r="DX33" s="75">
        <f t="shared" si="58"/>
        <v>0</v>
      </c>
      <c r="DY33" s="125">
        <f t="shared" si="59"/>
        <v>0</v>
      </c>
      <c r="DZ33" s="125">
        <f t="shared" si="60"/>
        <v>0</v>
      </c>
      <c r="EA33" s="125">
        <f t="shared" si="61"/>
        <v>0</v>
      </c>
      <c r="EB33" s="125">
        <f t="shared" si="62"/>
        <v>0</v>
      </c>
      <c r="EC33" s="75">
        <f t="shared" si="63"/>
        <v>0</v>
      </c>
      <c r="ED33" s="75">
        <f t="shared" si="64"/>
        <v>0</v>
      </c>
      <c r="EE33" s="75">
        <f t="shared" si="65"/>
        <v>0</v>
      </c>
      <c r="EF33" s="75">
        <f t="shared" si="66"/>
        <v>0</v>
      </c>
      <c r="EG33" s="125">
        <f t="shared" si="67"/>
        <v>0</v>
      </c>
      <c r="EH33" s="125">
        <f t="shared" si="68"/>
        <v>0</v>
      </c>
      <c r="EI33" s="125">
        <f t="shared" si="69"/>
        <v>0</v>
      </c>
      <c r="EJ33" s="125">
        <f t="shared" si="70"/>
        <v>0</v>
      </c>
      <c r="EK33" s="75">
        <f t="shared" si="71"/>
        <v>0</v>
      </c>
      <c r="EL33" s="75">
        <f t="shared" si="72"/>
        <v>0</v>
      </c>
      <c r="EM33" s="75">
        <f t="shared" si="73"/>
        <v>0</v>
      </c>
      <c r="EN33" s="75">
        <f t="shared" si="74"/>
        <v>0</v>
      </c>
      <c r="EO33" s="125">
        <f t="shared" si="75"/>
        <v>0</v>
      </c>
      <c r="EP33" s="125">
        <f t="shared" si="76"/>
        <v>0</v>
      </c>
      <c r="EQ33" s="125">
        <f t="shared" si="77"/>
        <v>0</v>
      </c>
      <c r="ER33" s="125">
        <f t="shared" si="78"/>
        <v>0</v>
      </c>
      <c r="ES33" s="75">
        <f t="shared" si="79"/>
        <v>0</v>
      </c>
      <c r="ET33" s="75">
        <f t="shared" si="80"/>
        <v>0</v>
      </c>
      <c r="EU33" s="75">
        <f t="shared" si="81"/>
        <v>0</v>
      </c>
      <c r="EV33" s="75">
        <f t="shared" si="82"/>
        <v>0</v>
      </c>
      <c r="EW33" s="125">
        <f t="shared" si="83"/>
        <v>0</v>
      </c>
      <c r="EX33" s="125">
        <f t="shared" si="84"/>
        <v>0</v>
      </c>
      <c r="EY33" s="125">
        <f t="shared" si="85"/>
        <v>0</v>
      </c>
      <c r="EZ33" s="125">
        <f t="shared" si="86"/>
        <v>0</v>
      </c>
      <c r="FA33" s="75">
        <f t="shared" si="87"/>
        <v>0</v>
      </c>
      <c r="FB33" s="75">
        <f t="shared" si="88"/>
        <v>0</v>
      </c>
      <c r="FC33" s="75">
        <f t="shared" si="89"/>
        <v>0</v>
      </c>
      <c r="FD33" s="75">
        <f t="shared" si="90"/>
        <v>0</v>
      </c>
    </row>
    <row r="34" spans="1:160" ht="11.25">
      <c r="A34" s="127" t="s">
        <v>35</v>
      </c>
      <c r="B34" s="182">
        <v>52</v>
      </c>
      <c r="C34" s="44" t="s">
        <v>84</v>
      </c>
      <c r="D34" s="116">
        <f>IF(E34="","",SUM(DI34:FD34))</f>
        <v>17</v>
      </c>
      <c r="E34" s="117">
        <v>92</v>
      </c>
      <c r="F34" s="117">
        <v>77</v>
      </c>
      <c r="G34" s="117">
        <v>109</v>
      </c>
      <c r="H34" s="117">
        <v>67</v>
      </c>
      <c r="I34" s="118">
        <f t="shared" si="0"/>
        <v>345</v>
      </c>
      <c r="J34" s="119">
        <f t="shared" si="1"/>
        <v>345</v>
      </c>
      <c r="K34" s="120">
        <f t="shared" si="2"/>
        <v>86.25</v>
      </c>
      <c r="L34" s="44">
        <v>116</v>
      </c>
      <c r="M34" s="44">
        <v>112</v>
      </c>
      <c r="N34" s="44">
        <v>106</v>
      </c>
      <c r="O34" s="44">
        <v>97</v>
      </c>
      <c r="P34" s="121">
        <f t="shared" si="3"/>
        <v>431</v>
      </c>
      <c r="Q34" s="119">
        <f t="shared" si="4"/>
        <v>431</v>
      </c>
      <c r="R34" s="122">
        <f t="shared" si="5"/>
        <v>107.75</v>
      </c>
      <c r="S34" s="123">
        <f t="shared" si="6"/>
        <v>776</v>
      </c>
      <c r="T34" s="120">
        <f t="shared" si="7"/>
        <v>97</v>
      </c>
      <c r="U34" s="44">
        <v>88</v>
      </c>
      <c r="V34" s="44">
        <v>92</v>
      </c>
      <c r="W34" s="44">
        <v>100</v>
      </c>
      <c r="X34" s="44">
        <v>86</v>
      </c>
      <c r="Y34" s="121">
        <f t="shared" si="8"/>
        <v>366</v>
      </c>
      <c r="Z34" s="119">
        <f t="shared" si="9"/>
        <v>366</v>
      </c>
      <c r="AA34" s="124">
        <f t="shared" si="10"/>
        <v>91.5</v>
      </c>
      <c r="AB34" s="123">
        <f t="shared" si="11"/>
        <v>1142</v>
      </c>
      <c r="AC34" s="120">
        <f t="shared" si="12"/>
        <v>95.16666666666667</v>
      </c>
      <c r="AD34" s="44">
        <v>86</v>
      </c>
      <c r="AE34" s="44">
        <v>103</v>
      </c>
      <c r="AF34" s="44">
        <v>98</v>
      </c>
      <c r="AG34" s="44">
        <v>93</v>
      </c>
      <c r="AH34" s="121">
        <f t="shared" si="13"/>
        <v>380</v>
      </c>
      <c r="AI34" s="119">
        <f t="shared" si="14"/>
        <v>380</v>
      </c>
      <c r="AJ34" s="124">
        <f t="shared" si="15"/>
        <v>95</v>
      </c>
      <c r="AK34" s="123">
        <f t="shared" si="16"/>
        <v>1522</v>
      </c>
      <c r="AL34" s="120">
        <f t="shared" si="17"/>
        <v>95.125</v>
      </c>
      <c r="AM34" s="44">
        <v>92</v>
      </c>
      <c r="AN34" s="44"/>
      <c r="AO34" s="44"/>
      <c r="AP34" s="44"/>
      <c r="AQ34" s="121">
        <f t="shared" si="18"/>
        <v>92</v>
      </c>
      <c r="AR34" s="119">
        <f t="shared" si="19"/>
        <v>92</v>
      </c>
      <c r="AS34" s="124">
        <f>IF(AQ34="","",AQ34/SUM(DY34:EB34))</f>
        <v>92</v>
      </c>
      <c r="AT34" s="123">
        <f t="shared" si="20"/>
        <v>1614</v>
      </c>
      <c r="AU34" s="120">
        <f>IF(AM34="","",AT34/SUM(DI34:EB34))</f>
        <v>94.94117647058823</v>
      </c>
      <c r="AV34" s="44"/>
      <c r="AW34" s="44"/>
      <c r="AX34" s="44"/>
      <c r="AY34" s="44"/>
      <c r="AZ34" s="121">
        <f t="shared" si="21"/>
      </c>
      <c r="BA34" s="119">
        <f t="shared" si="22"/>
        <v>0</v>
      </c>
      <c r="BB34" s="124">
        <f>IF(AZ34="","",AZ34/SUM(EC34:EF34))</f>
      </c>
      <c r="BC34" s="123">
        <f t="shared" si="23"/>
      </c>
      <c r="BD34" s="120">
        <f>IF(AV34="","",BC34/SUM(DI34:EF34))</f>
      </c>
      <c r="BE34" s="44"/>
      <c r="BF34" s="44"/>
      <c r="BG34" s="44"/>
      <c r="BH34" s="44"/>
      <c r="BI34" s="121">
        <f t="shared" si="24"/>
      </c>
      <c r="BJ34" s="119">
        <f t="shared" si="25"/>
        <v>0</v>
      </c>
      <c r="BK34" s="124">
        <f>IF(BI34="","",BI34/SUM(EG34:EJ34))</f>
      </c>
      <c r="BL34" s="123">
        <f t="shared" si="26"/>
      </c>
      <c r="BM34" s="120">
        <f>IF(BE34="","",BL34/SUM(DI34:EJ34))</f>
      </c>
      <c r="BN34" s="44"/>
      <c r="BO34" s="44"/>
      <c r="BP34" s="44"/>
      <c r="BQ34" s="44"/>
      <c r="BR34" s="121">
        <f t="shared" si="27"/>
      </c>
      <c r="BS34" s="119">
        <f t="shared" si="28"/>
        <v>0</v>
      </c>
      <c r="BT34" s="124">
        <f>IF(BR34="","",BR34/SUM(EK34:EN34))</f>
      </c>
      <c r="BU34" s="123">
        <f t="shared" si="29"/>
      </c>
      <c r="BV34" s="120">
        <f>IF(BN34="","",BU34/SUM(DI34:EN34))</f>
      </c>
      <c r="BW34" s="44"/>
      <c r="BX34" s="44"/>
      <c r="BY34" s="44"/>
      <c r="BZ34" s="44"/>
      <c r="CA34" s="121">
        <f t="shared" si="30"/>
      </c>
      <c r="CB34" s="119">
        <f t="shared" si="31"/>
        <v>0</v>
      </c>
      <c r="CC34" s="124">
        <f>IF(CA34="","",CA34/SUM(EO34:ER34))</f>
      </c>
      <c r="CD34" s="123">
        <f t="shared" si="32"/>
      </c>
      <c r="CE34" s="120">
        <f>IF(BW34="","",CD34/SUM(DI34:ER34))</f>
      </c>
      <c r="CF34" s="44"/>
      <c r="CG34" s="44"/>
      <c r="CH34" s="44"/>
      <c r="CI34" s="44"/>
      <c r="CJ34" s="121">
        <f t="shared" si="33"/>
      </c>
      <c r="CK34" s="119">
        <f t="shared" si="34"/>
        <v>0</v>
      </c>
      <c r="CL34" s="124">
        <f>IF(CJ34="","",CJ34/SUM(ES34:EV34))</f>
      </c>
      <c r="CM34" s="123">
        <f t="shared" si="35"/>
      </c>
      <c r="CN34" s="120">
        <f>IF(CF34="","",CM34/SUM(DI34:EV34))</f>
      </c>
      <c r="CO34" s="44"/>
      <c r="CP34" s="44"/>
      <c r="CQ34" s="44"/>
      <c r="CR34" s="44"/>
      <c r="CS34" s="121">
        <f t="shared" si="36"/>
      </c>
      <c r="CT34" s="119">
        <f t="shared" si="37"/>
        <v>0</v>
      </c>
      <c r="CU34" s="124">
        <f>IF(CS34="","",CS34/SUM(EW34:EZ34))</f>
      </c>
      <c r="CV34" s="123">
        <f t="shared" si="38"/>
      </c>
      <c r="CW34" s="120">
        <f>IF(CO34="","",CV34/SUM(DI34:EZ34))</f>
      </c>
      <c r="CX34" s="44"/>
      <c r="CY34" s="44"/>
      <c r="CZ34" s="44"/>
      <c r="DA34" s="44"/>
      <c r="DB34" s="121">
        <f t="shared" si="39"/>
      </c>
      <c r="DC34" s="119">
        <f t="shared" si="40"/>
        <v>0</v>
      </c>
      <c r="DD34" s="124">
        <f>IF(DB34="","",DB34/SUM(FA34:FD34))</f>
      </c>
      <c r="DE34" s="123">
        <f t="shared" si="41"/>
      </c>
      <c r="DF34" s="120">
        <f>IF(CX34="","",DE34/SUM(DI34:FD34))</f>
      </c>
      <c r="DG34" s="82" t="str">
        <f t="shared" si="42"/>
        <v>D</v>
      </c>
      <c r="DH34" s="75">
        <f>IF(E34&gt;0,(J34+Q34+Z34+AI34+AR34+BA34+BJ34+BS34+CB34+CK34+CT34+DC34)/SUM(DI34:FD34),0)</f>
        <v>94.94117647058823</v>
      </c>
      <c r="DI34" s="125">
        <f t="shared" si="43"/>
        <v>1</v>
      </c>
      <c r="DJ34" s="125">
        <f t="shared" si="44"/>
        <v>1</v>
      </c>
      <c r="DK34" s="125">
        <f t="shared" si="45"/>
        <v>1</v>
      </c>
      <c r="DL34" s="125">
        <f t="shared" si="46"/>
        <v>1</v>
      </c>
      <c r="DM34" s="75">
        <f t="shared" si="47"/>
        <v>1</v>
      </c>
      <c r="DN34" s="75">
        <f t="shared" si="48"/>
        <v>1</v>
      </c>
      <c r="DO34" s="75">
        <f t="shared" si="49"/>
        <v>1</v>
      </c>
      <c r="DP34" s="75">
        <f t="shared" si="50"/>
        <v>1</v>
      </c>
      <c r="DQ34" s="125">
        <f t="shared" si="51"/>
        <v>1</v>
      </c>
      <c r="DR34" s="125">
        <f t="shared" si="52"/>
        <v>1</v>
      </c>
      <c r="DS34" s="125">
        <f t="shared" si="53"/>
        <v>1</v>
      </c>
      <c r="DT34" s="125">
        <f t="shared" si="54"/>
        <v>1</v>
      </c>
      <c r="DU34" s="75">
        <f t="shared" si="55"/>
        <v>1</v>
      </c>
      <c r="DV34" s="75">
        <f t="shared" si="56"/>
        <v>1</v>
      </c>
      <c r="DW34" s="75">
        <f t="shared" si="57"/>
        <v>1</v>
      </c>
      <c r="DX34" s="75">
        <f t="shared" si="58"/>
        <v>1</v>
      </c>
      <c r="DY34" s="125">
        <f t="shared" si="59"/>
        <v>1</v>
      </c>
      <c r="DZ34" s="125">
        <f t="shared" si="60"/>
        <v>0</v>
      </c>
      <c r="EA34" s="125">
        <f t="shared" si="61"/>
        <v>0</v>
      </c>
      <c r="EB34" s="125">
        <f t="shared" si="62"/>
        <v>0</v>
      </c>
      <c r="EC34" s="75">
        <f t="shared" si="63"/>
        <v>0</v>
      </c>
      <c r="ED34" s="75">
        <f t="shared" si="64"/>
        <v>0</v>
      </c>
      <c r="EE34" s="75">
        <f t="shared" si="65"/>
        <v>0</v>
      </c>
      <c r="EF34" s="75">
        <f t="shared" si="66"/>
        <v>0</v>
      </c>
      <c r="EG34" s="125">
        <f t="shared" si="67"/>
        <v>0</v>
      </c>
      <c r="EH34" s="125">
        <f t="shared" si="68"/>
        <v>0</v>
      </c>
      <c r="EI34" s="125">
        <f t="shared" si="69"/>
        <v>0</v>
      </c>
      <c r="EJ34" s="125">
        <f t="shared" si="70"/>
        <v>0</v>
      </c>
      <c r="EK34" s="75">
        <f t="shared" si="71"/>
        <v>0</v>
      </c>
      <c r="EL34" s="75">
        <f t="shared" si="72"/>
        <v>0</v>
      </c>
      <c r="EM34" s="75">
        <f t="shared" si="73"/>
        <v>0</v>
      </c>
      <c r="EN34" s="75">
        <f t="shared" si="74"/>
        <v>0</v>
      </c>
      <c r="EO34" s="125">
        <f t="shared" si="75"/>
        <v>0</v>
      </c>
      <c r="EP34" s="125">
        <f t="shared" si="76"/>
        <v>0</v>
      </c>
      <c r="EQ34" s="125">
        <f t="shared" si="77"/>
        <v>0</v>
      </c>
      <c r="ER34" s="125">
        <f t="shared" si="78"/>
        <v>0</v>
      </c>
      <c r="ES34" s="75">
        <f t="shared" si="79"/>
        <v>0</v>
      </c>
      <c r="ET34" s="75">
        <f t="shared" si="80"/>
        <v>0</v>
      </c>
      <c r="EU34" s="75">
        <f t="shared" si="81"/>
        <v>0</v>
      </c>
      <c r="EV34" s="75">
        <f t="shared" si="82"/>
        <v>0</v>
      </c>
      <c r="EW34" s="125">
        <f t="shared" si="83"/>
        <v>0</v>
      </c>
      <c r="EX34" s="125">
        <f t="shared" si="84"/>
        <v>0</v>
      </c>
      <c r="EY34" s="125">
        <f t="shared" si="85"/>
        <v>0</v>
      </c>
      <c r="EZ34" s="125">
        <f t="shared" si="86"/>
        <v>0</v>
      </c>
      <c r="FA34" s="75">
        <f t="shared" si="87"/>
        <v>0</v>
      </c>
      <c r="FB34" s="75">
        <f t="shared" si="88"/>
        <v>0</v>
      </c>
      <c r="FC34" s="75">
        <f t="shared" si="89"/>
        <v>0</v>
      </c>
      <c r="FD34" s="75">
        <f t="shared" si="90"/>
        <v>0</v>
      </c>
    </row>
    <row r="35" spans="1:160" ht="11.25">
      <c r="A35" s="127" t="s">
        <v>35</v>
      </c>
      <c r="B35" s="182">
        <v>53</v>
      </c>
      <c r="C35" s="44" t="s">
        <v>85</v>
      </c>
      <c r="D35" s="116">
        <f>IF(E35="","",SUM(DI35:FD35))</f>
        <v>33</v>
      </c>
      <c r="E35" s="117">
        <v>110</v>
      </c>
      <c r="F35" s="117">
        <v>103</v>
      </c>
      <c r="G35" s="117">
        <v>88</v>
      </c>
      <c r="H35" s="117">
        <v>101</v>
      </c>
      <c r="I35" s="118">
        <f t="shared" si="0"/>
        <v>402</v>
      </c>
      <c r="J35" s="119">
        <f t="shared" si="1"/>
        <v>402</v>
      </c>
      <c r="K35" s="120">
        <f t="shared" si="2"/>
        <v>100.5</v>
      </c>
      <c r="L35" s="44">
        <v>105</v>
      </c>
      <c r="M35" s="44">
        <v>104</v>
      </c>
      <c r="N35" s="44">
        <v>91</v>
      </c>
      <c r="O35" s="44">
        <v>97</v>
      </c>
      <c r="P35" s="121">
        <f t="shared" si="3"/>
        <v>397</v>
      </c>
      <c r="Q35" s="119">
        <f t="shared" si="4"/>
        <v>397</v>
      </c>
      <c r="R35" s="122">
        <f t="shared" si="5"/>
        <v>99.25</v>
      </c>
      <c r="S35" s="123">
        <f t="shared" si="6"/>
        <v>799</v>
      </c>
      <c r="T35" s="120">
        <f t="shared" si="7"/>
        <v>99.875</v>
      </c>
      <c r="U35" s="44">
        <v>91</v>
      </c>
      <c r="V35" s="44">
        <v>98</v>
      </c>
      <c r="W35" s="44">
        <v>102</v>
      </c>
      <c r="X35" s="44">
        <v>101</v>
      </c>
      <c r="Y35" s="121">
        <f t="shared" si="8"/>
        <v>392</v>
      </c>
      <c r="Z35" s="119">
        <f t="shared" si="9"/>
        <v>392</v>
      </c>
      <c r="AA35" s="124">
        <f t="shared" si="10"/>
        <v>98</v>
      </c>
      <c r="AB35" s="123">
        <f t="shared" si="11"/>
        <v>1191</v>
      </c>
      <c r="AC35" s="120">
        <f t="shared" si="12"/>
        <v>99.25</v>
      </c>
      <c r="AD35" s="44">
        <v>73</v>
      </c>
      <c r="AE35" s="44">
        <v>106</v>
      </c>
      <c r="AF35" s="44">
        <v>95</v>
      </c>
      <c r="AG35" s="44">
        <v>89</v>
      </c>
      <c r="AH35" s="121">
        <f t="shared" si="13"/>
        <v>363</v>
      </c>
      <c r="AI35" s="119">
        <f t="shared" si="14"/>
        <v>363</v>
      </c>
      <c r="AJ35" s="124">
        <f t="shared" si="15"/>
        <v>90.75</v>
      </c>
      <c r="AK35" s="123">
        <f t="shared" si="16"/>
        <v>1554</v>
      </c>
      <c r="AL35" s="120">
        <f t="shared" si="17"/>
        <v>97.125</v>
      </c>
      <c r="AM35" s="44">
        <v>94</v>
      </c>
      <c r="AN35" s="44">
        <v>106</v>
      </c>
      <c r="AO35" s="44">
        <v>75</v>
      </c>
      <c r="AP35" s="44">
        <v>99</v>
      </c>
      <c r="AQ35" s="121">
        <f t="shared" si="18"/>
        <v>374</v>
      </c>
      <c r="AR35" s="119">
        <f t="shared" si="19"/>
        <v>374</v>
      </c>
      <c r="AS35" s="124">
        <f>IF(AQ35="","",AQ35/SUM(DY35:EB35))</f>
        <v>93.5</v>
      </c>
      <c r="AT35" s="123">
        <f t="shared" si="20"/>
        <v>1928</v>
      </c>
      <c r="AU35" s="120">
        <f>IF(AM35="","",AT35/SUM(DI35:EB35))</f>
        <v>96.4</v>
      </c>
      <c r="AV35" s="44">
        <v>105</v>
      </c>
      <c r="AW35" s="44">
        <v>103</v>
      </c>
      <c r="AX35" s="44">
        <v>89</v>
      </c>
      <c r="AY35" s="44">
        <v>120</v>
      </c>
      <c r="AZ35" s="121">
        <f t="shared" si="21"/>
        <v>417</v>
      </c>
      <c r="BA35" s="119">
        <f t="shared" si="22"/>
        <v>417</v>
      </c>
      <c r="BB35" s="124">
        <f>IF(AZ35="","",AZ35/SUM(EC35:EF35))</f>
        <v>104.25</v>
      </c>
      <c r="BC35" s="123">
        <f t="shared" si="23"/>
        <v>2345</v>
      </c>
      <c r="BD35" s="120">
        <f>IF(AV35="","",BC35/SUM(DI35:EF35))</f>
        <v>97.70833333333333</v>
      </c>
      <c r="BE35" s="44">
        <v>121</v>
      </c>
      <c r="BF35" s="44">
        <v>123</v>
      </c>
      <c r="BG35" s="44">
        <v>110</v>
      </c>
      <c r="BH35" s="44">
        <v>110</v>
      </c>
      <c r="BI35" s="121">
        <f t="shared" si="24"/>
        <v>464</v>
      </c>
      <c r="BJ35" s="119">
        <f t="shared" si="25"/>
        <v>464</v>
      </c>
      <c r="BK35" s="124">
        <f>IF(BI35="","",BI35/SUM(EG35:EJ35))</f>
        <v>116</v>
      </c>
      <c r="BL35" s="123">
        <f t="shared" si="26"/>
        <v>2809</v>
      </c>
      <c r="BM35" s="120">
        <f>IF(BE35="","",BL35/SUM(DI35:EJ35))</f>
        <v>100.32142857142857</v>
      </c>
      <c r="BN35" s="44">
        <v>105</v>
      </c>
      <c r="BO35" s="44">
        <v>115</v>
      </c>
      <c r="BP35" s="44">
        <v>105</v>
      </c>
      <c r="BQ35" s="44">
        <v>111</v>
      </c>
      <c r="BR35" s="121">
        <f t="shared" si="27"/>
        <v>436</v>
      </c>
      <c r="BS35" s="119">
        <f t="shared" si="28"/>
        <v>436</v>
      </c>
      <c r="BT35" s="124">
        <f>IF(BR35="","",BR35/SUM(EK35:EN35))</f>
        <v>109</v>
      </c>
      <c r="BU35" s="123">
        <f t="shared" si="29"/>
        <v>3245</v>
      </c>
      <c r="BV35" s="120">
        <f>IF(BN35="","",BU35/SUM(DI35:EN35))</f>
        <v>101.40625</v>
      </c>
      <c r="BW35" s="44">
        <v>102</v>
      </c>
      <c r="BX35" s="44"/>
      <c r="BY35" s="44"/>
      <c r="BZ35" s="44"/>
      <c r="CA35" s="121">
        <f t="shared" si="30"/>
        <v>102</v>
      </c>
      <c r="CB35" s="119">
        <f t="shared" si="31"/>
        <v>102</v>
      </c>
      <c r="CC35" s="124">
        <f>IF(CA35="","",CA35/SUM(EO35:ER35))</f>
        <v>102</v>
      </c>
      <c r="CD35" s="123">
        <f t="shared" si="32"/>
        <v>3347</v>
      </c>
      <c r="CE35" s="120">
        <f>IF(BW35="","",CD35/SUM(DI35:ER35))</f>
        <v>101.42424242424242</v>
      </c>
      <c r="CF35" s="44"/>
      <c r="CG35" s="44"/>
      <c r="CH35" s="44"/>
      <c r="CI35" s="44"/>
      <c r="CJ35" s="121">
        <f t="shared" si="33"/>
      </c>
      <c r="CK35" s="119">
        <f t="shared" si="34"/>
        <v>0</v>
      </c>
      <c r="CL35" s="124">
        <f>IF(CJ35="","",CJ35/SUM(ES35:EV35))</f>
      </c>
      <c r="CM35" s="123">
        <f t="shared" si="35"/>
      </c>
      <c r="CN35" s="120">
        <f>IF(CF35="","",CM35/SUM(DI35:EV35))</f>
      </c>
      <c r="CO35" s="44"/>
      <c r="CP35" s="44"/>
      <c r="CQ35" s="44"/>
      <c r="CR35" s="44"/>
      <c r="CS35" s="121">
        <f t="shared" si="36"/>
      </c>
      <c r="CT35" s="119">
        <f t="shared" si="37"/>
        <v>0</v>
      </c>
      <c r="CU35" s="124">
        <f>IF(CS35="","",CS35/SUM(EW35:EZ35))</f>
      </c>
      <c r="CV35" s="123">
        <f t="shared" si="38"/>
      </c>
      <c r="CW35" s="120">
        <f>IF(CO35="","",CV35/SUM(DI35:EZ35))</f>
      </c>
      <c r="CX35" s="44"/>
      <c r="CY35" s="44"/>
      <c r="CZ35" s="44"/>
      <c r="DA35" s="44"/>
      <c r="DB35" s="121">
        <f t="shared" si="39"/>
      </c>
      <c r="DC35" s="119">
        <f t="shared" si="40"/>
        <v>0</v>
      </c>
      <c r="DD35" s="124">
        <f>IF(DB35="","",DB35/SUM(FA35:FD35))</f>
      </c>
      <c r="DE35" s="123">
        <f t="shared" si="41"/>
      </c>
      <c r="DF35" s="120">
        <f>IF(CX35="","",DE35/SUM(DI35:FD35))</f>
      </c>
      <c r="DG35" s="82" t="str">
        <f t="shared" si="42"/>
        <v>D</v>
      </c>
      <c r="DH35" s="75">
        <f>IF(E35&gt;0,(J35+Q35+Z35+AI35+AR35+BA35+BJ35+BS35+CB35+CK35+CT35+DC35)/SUM(DI35:FD35),0)</f>
        <v>101.42424242424242</v>
      </c>
      <c r="DI35" s="125">
        <f t="shared" si="43"/>
        <v>1</v>
      </c>
      <c r="DJ35" s="125">
        <f t="shared" si="44"/>
        <v>1</v>
      </c>
      <c r="DK35" s="125">
        <f t="shared" si="45"/>
        <v>1</v>
      </c>
      <c r="DL35" s="125">
        <f t="shared" si="46"/>
        <v>1</v>
      </c>
      <c r="DM35" s="75">
        <f t="shared" si="47"/>
        <v>1</v>
      </c>
      <c r="DN35" s="75">
        <f t="shared" si="48"/>
        <v>1</v>
      </c>
      <c r="DO35" s="75">
        <f t="shared" si="49"/>
        <v>1</v>
      </c>
      <c r="DP35" s="75">
        <f t="shared" si="50"/>
        <v>1</v>
      </c>
      <c r="DQ35" s="125">
        <f t="shared" si="51"/>
        <v>1</v>
      </c>
      <c r="DR35" s="125">
        <f t="shared" si="52"/>
        <v>1</v>
      </c>
      <c r="DS35" s="125">
        <f t="shared" si="53"/>
        <v>1</v>
      </c>
      <c r="DT35" s="125">
        <f t="shared" si="54"/>
        <v>1</v>
      </c>
      <c r="DU35" s="75">
        <f t="shared" si="55"/>
        <v>1</v>
      </c>
      <c r="DV35" s="75">
        <f t="shared" si="56"/>
        <v>1</v>
      </c>
      <c r="DW35" s="75">
        <f t="shared" si="57"/>
        <v>1</v>
      </c>
      <c r="DX35" s="75">
        <f t="shared" si="58"/>
        <v>1</v>
      </c>
      <c r="DY35" s="125">
        <f t="shared" si="59"/>
        <v>1</v>
      </c>
      <c r="DZ35" s="125">
        <f t="shared" si="60"/>
        <v>1</v>
      </c>
      <c r="EA35" s="125">
        <f t="shared" si="61"/>
        <v>1</v>
      </c>
      <c r="EB35" s="125">
        <f t="shared" si="62"/>
        <v>1</v>
      </c>
      <c r="EC35" s="75">
        <f t="shared" si="63"/>
        <v>1</v>
      </c>
      <c r="ED35" s="75">
        <f t="shared" si="64"/>
        <v>1</v>
      </c>
      <c r="EE35" s="75">
        <f t="shared" si="65"/>
        <v>1</v>
      </c>
      <c r="EF35" s="75">
        <f t="shared" si="66"/>
        <v>1</v>
      </c>
      <c r="EG35" s="125">
        <f t="shared" si="67"/>
        <v>1</v>
      </c>
      <c r="EH35" s="125">
        <f t="shared" si="68"/>
        <v>1</v>
      </c>
      <c r="EI35" s="125">
        <f t="shared" si="69"/>
        <v>1</v>
      </c>
      <c r="EJ35" s="125">
        <f t="shared" si="70"/>
        <v>1</v>
      </c>
      <c r="EK35" s="75">
        <f t="shared" si="71"/>
        <v>1</v>
      </c>
      <c r="EL35" s="75">
        <f t="shared" si="72"/>
        <v>1</v>
      </c>
      <c r="EM35" s="75">
        <f t="shared" si="73"/>
        <v>1</v>
      </c>
      <c r="EN35" s="75">
        <f t="shared" si="74"/>
        <v>1</v>
      </c>
      <c r="EO35" s="125">
        <f t="shared" si="75"/>
        <v>1</v>
      </c>
      <c r="EP35" s="125">
        <f t="shared" si="76"/>
        <v>0</v>
      </c>
      <c r="EQ35" s="125">
        <f t="shared" si="77"/>
        <v>0</v>
      </c>
      <c r="ER35" s="125">
        <f t="shared" si="78"/>
        <v>0</v>
      </c>
      <c r="ES35" s="75">
        <f t="shared" si="79"/>
        <v>0</v>
      </c>
      <c r="ET35" s="75">
        <f t="shared" si="80"/>
        <v>0</v>
      </c>
      <c r="EU35" s="75">
        <f t="shared" si="81"/>
        <v>0</v>
      </c>
      <c r="EV35" s="75">
        <f t="shared" si="82"/>
        <v>0</v>
      </c>
      <c r="EW35" s="125">
        <f t="shared" si="83"/>
        <v>0</v>
      </c>
      <c r="EX35" s="125">
        <f t="shared" si="84"/>
        <v>0</v>
      </c>
      <c r="EY35" s="125">
        <f t="shared" si="85"/>
        <v>0</v>
      </c>
      <c r="EZ35" s="125">
        <f t="shared" si="86"/>
        <v>0</v>
      </c>
      <c r="FA35" s="75">
        <f t="shared" si="87"/>
        <v>0</v>
      </c>
      <c r="FB35" s="75">
        <f t="shared" si="88"/>
        <v>0</v>
      </c>
      <c r="FC35" s="75">
        <f t="shared" si="89"/>
        <v>0</v>
      </c>
      <c r="FD35" s="75">
        <f t="shared" si="90"/>
        <v>0</v>
      </c>
    </row>
    <row r="36" spans="1:160" ht="11.25">
      <c r="A36" s="126" t="s">
        <v>41</v>
      </c>
      <c r="B36" s="182">
        <v>9</v>
      </c>
      <c r="C36" s="44" t="s">
        <v>58</v>
      </c>
      <c r="D36" s="116">
        <f>IF(E36="","",SUM(DI36:FD36))</f>
        <v>13</v>
      </c>
      <c r="E36" s="117">
        <v>75</v>
      </c>
      <c r="F36" s="117">
        <v>88</v>
      </c>
      <c r="G36" s="117">
        <v>70</v>
      </c>
      <c r="H36" s="117">
        <v>88</v>
      </c>
      <c r="I36" s="118">
        <f t="shared" si="0"/>
        <v>321</v>
      </c>
      <c r="J36" s="119">
        <f t="shared" si="1"/>
        <v>321</v>
      </c>
      <c r="K36" s="120">
        <f t="shared" si="2"/>
        <v>80.25</v>
      </c>
      <c r="L36" s="44">
        <v>102</v>
      </c>
      <c r="M36" s="44">
        <v>62</v>
      </c>
      <c r="N36" s="44">
        <v>90</v>
      </c>
      <c r="O36" s="44">
        <v>100</v>
      </c>
      <c r="P36" s="121">
        <f t="shared" si="3"/>
        <v>354</v>
      </c>
      <c r="Q36" s="119">
        <f t="shared" si="4"/>
        <v>354</v>
      </c>
      <c r="R36" s="122">
        <f t="shared" si="5"/>
        <v>88.5</v>
      </c>
      <c r="S36" s="123">
        <f t="shared" si="6"/>
        <v>675</v>
      </c>
      <c r="T36" s="120">
        <f t="shared" si="7"/>
        <v>84.375</v>
      </c>
      <c r="U36" s="44">
        <v>93</v>
      </c>
      <c r="V36" s="44">
        <v>86</v>
      </c>
      <c r="W36" s="44">
        <v>63</v>
      </c>
      <c r="X36" s="44">
        <v>92</v>
      </c>
      <c r="Y36" s="121">
        <f t="shared" si="8"/>
        <v>334</v>
      </c>
      <c r="Z36" s="119">
        <f t="shared" si="9"/>
        <v>334</v>
      </c>
      <c r="AA36" s="124">
        <f t="shared" si="10"/>
        <v>83.5</v>
      </c>
      <c r="AB36" s="123">
        <f t="shared" si="11"/>
        <v>1009</v>
      </c>
      <c r="AC36" s="120">
        <f t="shared" si="12"/>
        <v>84.08333333333333</v>
      </c>
      <c r="AD36" s="44">
        <v>92</v>
      </c>
      <c r="AE36" s="44"/>
      <c r="AF36" s="44"/>
      <c r="AG36" s="44"/>
      <c r="AH36" s="121">
        <f t="shared" si="13"/>
        <v>92</v>
      </c>
      <c r="AI36" s="119">
        <f t="shared" si="14"/>
        <v>92</v>
      </c>
      <c r="AJ36" s="124">
        <f t="shared" si="15"/>
        <v>92</v>
      </c>
      <c r="AK36" s="123">
        <f t="shared" si="16"/>
        <v>1101</v>
      </c>
      <c r="AL36" s="120">
        <f t="shared" si="17"/>
        <v>84.6923076923077</v>
      </c>
      <c r="AM36" s="44"/>
      <c r="AN36" s="44"/>
      <c r="AO36" s="44"/>
      <c r="AP36" s="44"/>
      <c r="AQ36" s="121">
        <f t="shared" si="18"/>
      </c>
      <c r="AR36" s="119">
        <f t="shared" si="19"/>
        <v>0</v>
      </c>
      <c r="AS36" s="124">
        <f>IF(AQ36="","",AQ36/SUM(DY36:EB36))</f>
      </c>
      <c r="AT36" s="123">
        <f t="shared" si="20"/>
      </c>
      <c r="AU36" s="120">
        <f>IF(AM36="","",AT36/SUM(DI36:EB36))</f>
      </c>
      <c r="AV36" s="44"/>
      <c r="AW36" s="44"/>
      <c r="AX36" s="44"/>
      <c r="AY36" s="44"/>
      <c r="AZ36" s="121">
        <f t="shared" si="21"/>
      </c>
      <c r="BA36" s="119">
        <f t="shared" si="22"/>
        <v>0</v>
      </c>
      <c r="BB36" s="124">
        <f>IF(AZ36="","",AZ36/SUM(EC36:EF36))</f>
      </c>
      <c r="BC36" s="123">
        <f t="shared" si="23"/>
      </c>
      <c r="BD36" s="120">
        <f>IF(AV36="","",BC36/SUM(DI36:EF36))</f>
      </c>
      <c r="BE36" s="44"/>
      <c r="BF36" s="44"/>
      <c r="BG36" s="44"/>
      <c r="BH36" s="44"/>
      <c r="BI36" s="121">
        <f t="shared" si="24"/>
      </c>
      <c r="BJ36" s="119">
        <f t="shared" si="25"/>
        <v>0</v>
      </c>
      <c r="BK36" s="124">
        <f>IF(BI36="","",BI36/SUM(EG36:EJ36))</f>
      </c>
      <c r="BL36" s="123">
        <f t="shared" si="26"/>
      </c>
      <c r="BM36" s="120">
        <f>IF(BE36="","",BL36/SUM(DI36:EJ36))</f>
      </c>
      <c r="BN36" s="44"/>
      <c r="BO36" s="44"/>
      <c r="BP36" s="44"/>
      <c r="BQ36" s="44"/>
      <c r="BR36" s="121">
        <f t="shared" si="27"/>
      </c>
      <c r="BS36" s="119">
        <f t="shared" si="28"/>
        <v>0</v>
      </c>
      <c r="BT36" s="124">
        <f>IF(BR36="","",BR36/SUM(EK36:EN36))</f>
      </c>
      <c r="BU36" s="123">
        <f t="shared" si="29"/>
      </c>
      <c r="BV36" s="120">
        <f>IF(BN36="","",BU36/SUM(DI36:EN36))</f>
      </c>
      <c r="BW36" s="44"/>
      <c r="BX36" s="44"/>
      <c r="BY36" s="44"/>
      <c r="BZ36" s="44"/>
      <c r="CA36" s="121">
        <f t="shared" si="30"/>
      </c>
      <c r="CB36" s="119">
        <f t="shared" si="31"/>
        <v>0</v>
      </c>
      <c r="CC36" s="124">
        <f>IF(CA36="","",CA36/SUM(EO36:ER36))</f>
      </c>
      <c r="CD36" s="123">
        <f t="shared" si="32"/>
      </c>
      <c r="CE36" s="120">
        <f>IF(BW36="","",CD36/SUM(DI36:ER36))</f>
      </c>
      <c r="CF36" s="44"/>
      <c r="CG36" s="44"/>
      <c r="CH36" s="44"/>
      <c r="CI36" s="44"/>
      <c r="CJ36" s="121">
        <f t="shared" si="33"/>
      </c>
      <c r="CK36" s="119">
        <f t="shared" si="34"/>
        <v>0</v>
      </c>
      <c r="CL36" s="124">
        <f>IF(CJ36="","",CJ36/SUM(ES36:EV36))</f>
      </c>
      <c r="CM36" s="123">
        <f t="shared" si="35"/>
      </c>
      <c r="CN36" s="120">
        <f>IF(CF36="","",CM36/SUM(DI36:EV36))</f>
      </c>
      <c r="CO36" s="44"/>
      <c r="CP36" s="44"/>
      <c r="CQ36" s="44"/>
      <c r="CR36" s="44"/>
      <c r="CS36" s="121">
        <f t="shared" si="36"/>
      </c>
      <c r="CT36" s="119">
        <f t="shared" si="37"/>
        <v>0</v>
      </c>
      <c r="CU36" s="124">
        <f>IF(CS36="","",CS36/SUM(EW36:EZ36))</f>
      </c>
      <c r="CV36" s="123">
        <f t="shared" si="38"/>
      </c>
      <c r="CW36" s="120">
        <f>IF(CO36="","",CV36/SUM(DI36:EZ36))</f>
      </c>
      <c r="CX36" s="44"/>
      <c r="CY36" s="44"/>
      <c r="CZ36" s="44"/>
      <c r="DA36" s="44"/>
      <c r="DB36" s="121">
        <f t="shared" si="39"/>
      </c>
      <c r="DC36" s="119">
        <f t="shared" si="40"/>
        <v>0</v>
      </c>
      <c r="DD36" s="124">
        <f>IF(DB36="","",DB36/SUM(FA36:FD36))</f>
      </c>
      <c r="DE36" s="123">
        <f t="shared" si="41"/>
      </c>
      <c r="DF36" s="120">
        <f>IF(CX36="","",DE36/SUM(DI36:FD36))</f>
      </c>
      <c r="DG36" s="82" t="str">
        <f t="shared" si="42"/>
        <v>E</v>
      </c>
      <c r="DH36" s="75">
        <f>IF(E36&gt;0,(J36+Q36+Z36+AI36+AR36+BA36+BJ36+BS36+CB36+CK36+CT36+DC36)/SUM(DI36:FD36),0)</f>
        <v>84.6923076923077</v>
      </c>
      <c r="DI36" s="125">
        <f t="shared" si="43"/>
        <v>1</v>
      </c>
      <c r="DJ36" s="125">
        <f t="shared" si="44"/>
        <v>1</v>
      </c>
      <c r="DK36" s="125">
        <f t="shared" si="45"/>
        <v>1</v>
      </c>
      <c r="DL36" s="125">
        <f t="shared" si="46"/>
        <v>1</v>
      </c>
      <c r="DM36" s="75">
        <f t="shared" si="47"/>
        <v>1</v>
      </c>
      <c r="DN36" s="75">
        <f t="shared" si="48"/>
        <v>1</v>
      </c>
      <c r="DO36" s="75">
        <f t="shared" si="49"/>
        <v>1</v>
      </c>
      <c r="DP36" s="75">
        <f t="shared" si="50"/>
        <v>1</v>
      </c>
      <c r="DQ36" s="125">
        <f t="shared" si="51"/>
        <v>1</v>
      </c>
      <c r="DR36" s="125">
        <f t="shared" si="52"/>
        <v>1</v>
      </c>
      <c r="DS36" s="125">
        <f t="shared" si="53"/>
        <v>1</v>
      </c>
      <c r="DT36" s="125">
        <f t="shared" si="54"/>
        <v>1</v>
      </c>
      <c r="DU36" s="75">
        <f t="shared" si="55"/>
        <v>1</v>
      </c>
      <c r="DV36" s="75">
        <f t="shared" si="56"/>
        <v>0</v>
      </c>
      <c r="DW36" s="75">
        <f t="shared" si="57"/>
        <v>0</v>
      </c>
      <c r="DX36" s="75">
        <f t="shared" si="58"/>
        <v>0</v>
      </c>
      <c r="DY36" s="125">
        <f t="shared" si="59"/>
        <v>0</v>
      </c>
      <c r="DZ36" s="125">
        <f t="shared" si="60"/>
        <v>0</v>
      </c>
      <c r="EA36" s="125">
        <f t="shared" si="61"/>
        <v>0</v>
      </c>
      <c r="EB36" s="125">
        <f t="shared" si="62"/>
        <v>0</v>
      </c>
      <c r="EC36" s="75">
        <f t="shared" si="63"/>
        <v>0</v>
      </c>
      <c r="ED36" s="75">
        <f t="shared" si="64"/>
        <v>0</v>
      </c>
      <c r="EE36" s="75">
        <f t="shared" si="65"/>
        <v>0</v>
      </c>
      <c r="EF36" s="75">
        <f t="shared" si="66"/>
        <v>0</v>
      </c>
      <c r="EG36" s="125">
        <f t="shared" si="67"/>
        <v>0</v>
      </c>
      <c r="EH36" s="125">
        <f t="shared" si="68"/>
        <v>0</v>
      </c>
      <c r="EI36" s="125">
        <f t="shared" si="69"/>
        <v>0</v>
      </c>
      <c r="EJ36" s="125">
        <f t="shared" si="70"/>
        <v>0</v>
      </c>
      <c r="EK36" s="75">
        <f t="shared" si="71"/>
        <v>0</v>
      </c>
      <c r="EL36" s="75">
        <f t="shared" si="72"/>
        <v>0</v>
      </c>
      <c r="EM36" s="75">
        <f t="shared" si="73"/>
        <v>0</v>
      </c>
      <c r="EN36" s="75">
        <f t="shared" si="74"/>
        <v>0</v>
      </c>
      <c r="EO36" s="125">
        <f t="shared" si="75"/>
        <v>0</v>
      </c>
      <c r="EP36" s="125">
        <f t="shared" si="76"/>
        <v>0</v>
      </c>
      <c r="EQ36" s="125">
        <f t="shared" si="77"/>
        <v>0</v>
      </c>
      <c r="ER36" s="125">
        <f t="shared" si="78"/>
        <v>0</v>
      </c>
      <c r="ES36" s="75">
        <f t="shared" si="79"/>
        <v>0</v>
      </c>
      <c r="ET36" s="75">
        <f t="shared" si="80"/>
        <v>0</v>
      </c>
      <c r="EU36" s="75">
        <f t="shared" si="81"/>
        <v>0</v>
      </c>
      <c r="EV36" s="75">
        <f t="shared" si="82"/>
        <v>0</v>
      </c>
      <c r="EW36" s="125">
        <f t="shared" si="83"/>
        <v>0</v>
      </c>
      <c r="EX36" s="125">
        <f t="shared" si="84"/>
        <v>0</v>
      </c>
      <c r="EY36" s="125">
        <f t="shared" si="85"/>
        <v>0</v>
      </c>
      <c r="EZ36" s="125">
        <f t="shared" si="86"/>
        <v>0</v>
      </c>
      <c r="FA36" s="75">
        <f t="shared" si="87"/>
        <v>0</v>
      </c>
      <c r="FB36" s="75">
        <f t="shared" si="88"/>
        <v>0</v>
      </c>
      <c r="FC36" s="75">
        <f t="shared" si="89"/>
        <v>0</v>
      </c>
      <c r="FD36" s="75">
        <f t="shared" si="90"/>
        <v>0</v>
      </c>
    </row>
    <row r="37" spans="1:160" ht="11.25">
      <c r="A37" s="126" t="s">
        <v>41</v>
      </c>
      <c r="B37" s="182">
        <v>11</v>
      </c>
      <c r="C37" s="44" t="s">
        <v>136</v>
      </c>
      <c r="D37" s="116">
        <f>IF(E37="","",SUM(DI37:FD37))</f>
        <v>7</v>
      </c>
      <c r="E37" s="117">
        <v>93</v>
      </c>
      <c r="F37" s="117">
        <v>95</v>
      </c>
      <c r="G37" s="117">
        <v>81</v>
      </c>
      <c r="H37" s="117">
        <v>103</v>
      </c>
      <c r="I37" s="118">
        <f t="shared" si="0"/>
        <v>372</v>
      </c>
      <c r="J37" s="119">
        <f t="shared" si="1"/>
        <v>372</v>
      </c>
      <c r="K37" s="120">
        <f t="shared" si="2"/>
        <v>93</v>
      </c>
      <c r="L37" s="44">
        <v>91</v>
      </c>
      <c r="M37" s="44">
        <v>94</v>
      </c>
      <c r="N37" s="44">
        <v>91</v>
      </c>
      <c r="O37" s="44"/>
      <c r="P37" s="121">
        <f t="shared" si="3"/>
        <v>276</v>
      </c>
      <c r="Q37" s="119">
        <f t="shared" si="4"/>
        <v>276</v>
      </c>
      <c r="R37" s="122">
        <f t="shared" si="5"/>
        <v>92</v>
      </c>
      <c r="S37" s="123">
        <f t="shared" si="6"/>
        <v>648</v>
      </c>
      <c r="T37" s="120">
        <f t="shared" si="7"/>
        <v>92.57142857142857</v>
      </c>
      <c r="U37" s="44"/>
      <c r="V37" s="44"/>
      <c r="W37" s="44"/>
      <c r="X37" s="44"/>
      <c r="Y37" s="121">
        <f t="shared" si="8"/>
      </c>
      <c r="Z37" s="119">
        <f t="shared" si="9"/>
        <v>0</v>
      </c>
      <c r="AA37" s="124">
        <f t="shared" si="10"/>
      </c>
      <c r="AB37" s="123">
        <f t="shared" si="11"/>
      </c>
      <c r="AC37" s="120">
        <f t="shared" si="12"/>
      </c>
      <c r="AD37" s="44"/>
      <c r="AE37" s="44"/>
      <c r="AF37" s="44"/>
      <c r="AG37" s="44"/>
      <c r="AH37" s="121">
        <f t="shared" si="13"/>
      </c>
      <c r="AI37" s="119">
        <f t="shared" si="14"/>
        <v>0</v>
      </c>
      <c r="AJ37" s="124">
        <f t="shared" si="15"/>
      </c>
      <c r="AK37" s="123">
        <f t="shared" si="16"/>
      </c>
      <c r="AL37" s="120">
        <f t="shared" si="17"/>
      </c>
      <c r="AM37" s="44"/>
      <c r="AN37" s="44"/>
      <c r="AO37" s="44"/>
      <c r="AP37" s="44"/>
      <c r="AQ37" s="121">
        <f t="shared" si="18"/>
      </c>
      <c r="AR37" s="119">
        <f t="shared" si="19"/>
        <v>0</v>
      </c>
      <c r="AS37" s="124">
        <f>IF(AQ37="","",AQ37/SUM(DY37:EB37))</f>
      </c>
      <c r="AT37" s="123">
        <f t="shared" si="20"/>
      </c>
      <c r="AU37" s="120">
        <f>IF(AM37="","",AT37/SUM(DI37:EB37))</f>
      </c>
      <c r="AV37" s="44"/>
      <c r="AW37" s="44"/>
      <c r="AX37" s="44"/>
      <c r="AY37" s="44"/>
      <c r="AZ37" s="121">
        <f t="shared" si="21"/>
      </c>
      <c r="BA37" s="119">
        <f t="shared" si="22"/>
        <v>0</v>
      </c>
      <c r="BB37" s="124">
        <f>IF(AZ37="","",AZ37/SUM(EC37:EF37))</f>
      </c>
      <c r="BC37" s="123">
        <f t="shared" si="23"/>
      </c>
      <c r="BD37" s="120">
        <f>IF(AV37="","",BC37/SUM(DI37:EF37))</f>
      </c>
      <c r="BE37" s="44"/>
      <c r="BF37" s="44"/>
      <c r="BG37" s="44"/>
      <c r="BH37" s="44"/>
      <c r="BI37" s="121">
        <f t="shared" si="24"/>
      </c>
      <c r="BJ37" s="119">
        <f t="shared" si="25"/>
        <v>0</v>
      </c>
      <c r="BK37" s="124">
        <f>IF(BI37="","",BI37/SUM(EG37:EJ37))</f>
      </c>
      <c r="BL37" s="123">
        <f t="shared" si="26"/>
      </c>
      <c r="BM37" s="120">
        <f>IF(BE37="","",BL37/SUM(DI37:EJ37))</f>
      </c>
      <c r="BN37" s="44"/>
      <c r="BO37" s="44"/>
      <c r="BP37" s="44"/>
      <c r="BQ37" s="44"/>
      <c r="BR37" s="121">
        <f t="shared" si="27"/>
      </c>
      <c r="BS37" s="119">
        <f t="shared" si="28"/>
        <v>0</v>
      </c>
      <c r="BT37" s="124">
        <f>IF(BR37="","",BR37/SUM(EK37:EN37))</f>
      </c>
      <c r="BU37" s="123">
        <f t="shared" si="29"/>
      </c>
      <c r="BV37" s="120">
        <f>IF(BN37="","",BU37/SUM(DI37:EN37))</f>
      </c>
      <c r="BW37" s="44"/>
      <c r="BX37" s="44"/>
      <c r="BY37" s="44"/>
      <c r="BZ37" s="44"/>
      <c r="CA37" s="121">
        <f t="shared" si="30"/>
      </c>
      <c r="CB37" s="119">
        <f t="shared" si="31"/>
        <v>0</v>
      </c>
      <c r="CC37" s="124">
        <f>IF(CA37="","",CA37/SUM(EO37:ER37))</f>
      </c>
      <c r="CD37" s="123">
        <f t="shared" si="32"/>
      </c>
      <c r="CE37" s="120">
        <f>IF(BW37="","",CD37/SUM(DI37:ER37))</f>
      </c>
      <c r="CF37" s="44"/>
      <c r="CG37" s="44"/>
      <c r="CH37" s="44"/>
      <c r="CI37" s="44"/>
      <c r="CJ37" s="121">
        <f t="shared" si="33"/>
      </c>
      <c r="CK37" s="119">
        <f t="shared" si="34"/>
        <v>0</v>
      </c>
      <c r="CL37" s="124">
        <f>IF(CJ37="","",CJ37/SUM(ES37:EV37))</f>
      </c>
      <c r="CM37" s="123">
        <f t="shared" si="35"/>
      </c>
      <c r="CN37" s="120">
        <f>IF(CF37="","",CM37/SUM(DI37:EV37))</f>
      </c>
      <c r="CO37" s="44"/>
      <c r="CP37" s="44"/>
      <c r="CQ37" s="44"/>
      <c r="CR37" s="44"/>
      <c r="CS37" s="121">
        <f t="shared" si="36"/>
      </c>
      <c r="CT37" s="119">
        <f t="shared" si="37"/>
        <v>0</v>
      </c>
      <c r="CU37" s="124">
        <f>IF(CS37="","",CS37/SUM(EW37:EZ37))</f>
      </c>
      <c r="CV37" s="123">
        <f t="shared" si="38"/>
      </c>
      <c r="CW37" s="120">
        <f>IF(CO37="","",CV37/SUM(DI37:EZ37))</f>
      </c>
      <c r="CX37" s="44"/>
      <c r="CY37" s="44"/>
      <c r="CZ37" s="44"/>
      <c r="DA37" s="44"/>
      <c r="DB37" s="121">
        <f t="shared" si="39"/>
      </c>
      <c r="DC37" s="119">
        <f t="shared" si="40"/>
        <v>0</v>
      </c>
      <c r="DD37" s="124">
        <f>IF(DB37="","",DB37/SUM(FA37:FD37))</f>
      </c>
      <c r="DE37" s="123">
        <f t="shared" si="41"/>
      </c>
      <c r="DF37" s="120">
        <f>IF(CX37="","",DE37/SUM(DI37:FD37))</f>
      </c>
      <c r="DG37" s="82" t="str">
        <f t="shared" si="42"/>
        <v>E</v>
      </c>
      <c r="DH37" s="75">
        <f>IF(E37&gt;0,(J37+Q37+Z37+AI37+AR37+BA37+BJ37+BS37+CB37+CK37+CT37+DC37)/SUM(DI37:FD37),0)</f>
        <v>92.57142857142857</v>
      </c>
      <c r="DI37" s="125">
        <f t="shared" si="43"/>
        <v>1</v>
      </c>
      <c r="DJ37" s="125">
        <f t="shared" si="44"/>
        <v>1</v>
      </c>
      <c r="DK37" s="125">
        <f t="shared" si="45"/>
        <v>1</v>
      </c>
      <c r="DL37" s="125">
        <f t="shared" si="46"/>
        <v>1</v>
      </c>
      <c r="DM37" s="75">
        <f t="shared" si="47"/>
        <v>1</v>
      </c>
      <c r="DN37" s="75">
        <f t="shared" si="48"/>
        <v>1</v>
      </c>
      <c r="DO37" s="75">
        <f t="shared" si="49"/>
        <v>1</v>
      </c>
      <c r="DP37" s="75">
        <f t="shared" si="50"/>
        <v>0</v>
      </c>
      <c r="DQ37" s="125">
        <f t="shared" si="51"/>
        <v>0</v>
      </c>
      <c r="DR37" s="125">
        <f t="shared" si="52"/>
        <v>0</v>
      </c>
      <c r="DS37" s="125">
        <f t="shared" si="53"/>
        <v>0</v>
      </c>
      <c r="DT37" s="125">
        <f t="shared" si="54"/>
        <v>0</v>
      </c>
      <c r="DU37" s="75">
        <f t="shared" si="55"/>
        <v>0</v>
      </c>
      <c r="DV37" s="75">
        <f t="shared" si="56"/>
        <v>0</v>
      </c>
      <c r="DW37" s="75">
        <f t="shared" si="57"/>
        <v>0</v>
      </c>
      <c r="DX37" s="75">
        <f t="shared" si="58"/>
        <v>0</v>
      </c>
      <c r="DY37" s="125">
        <f t="shared" si="59"/>
        <v>0</v>
      </c>
      <c r="DZ37" s="125">
        <f t="shared" si="60"/>
        <v>0</v>
      </c>
      <c r="EA37" s="125">
        <f t="shared" si="61"/>
        <v>0</v>
      </c>
      <c r="EB37" s="125">
        <f t="shared" si="62"/>
        <v>0</v>
      </c>
      <c r="EC37" s="75">
        <f t="shared" si="63"/>
        <v>0</v>
      </c>
      <c r="ED37" s="75">
        <f t="shared" si="64"/>
        <v>0</v>
      </c>
      <c r="EE37" s="75">
        <f t="shared" si="65"/>
        <v>0</v>
      </c>
      <c r="EF37" s="75">
        <f t="shared" si="66"/>
        <v>0</v>
      </c>
      <c r="EG37" s="125">
        <f t="shared" si="67"/>
        <v>0</v>
      </c>
      <c r="EH37" s="125">
        <f t="shared" si="68"/>
        <v>0</v>
      </c>
      <c r="EI37" s="125">
        <f t="shared" si="69"/>
        <v>0</v>
      </c>
      <c r="EJ37" s="125">
        <f t="shared" si="70"/>
        <v>0</v>
      </c>
      <c r="EK37" s="75">
        <f t="shared" si="71"/>
        <v>0</v>
      </c>
      <c r="EL37" s="75">
        <f t="shared" si="72"/>
        <v>0</v>
      </c>
      <c r="EM37" s="75">
        <f t="shared" si="73"/>
        <v>0</v>
      </c>
      <c r="EN37" s="75">
        <f t="shared" si="74"/>
        <v>0</v>
      </c>
      <c r="EO37" s="125">
        <f t="shared" si="75"/>
        <v>0</v>
      </c>
      <c r="EP37" s="125">
        <f t="shared" si="76"/>
        <v>0</v>
      </c>
      <c r="EQ37" s="125">
        <f t="shared" si="77"/>
        <v>0</v>
      </c>
      <c r="ER37" s="125">
        <f t="shared" si="78"/>
        <v>0</v>
      </c>
      <c r="ES37" s="75">
        <f t="shared" si="79"/>
        <v>0</v>
      </c>
      <c r="ET37" s="75">
        <f t="shared" si="80"/>
        <v>0</v>
      </c>
      <c r="EU37" s="75">
        <f t="shared" si="81"/>
        <v>0</v>
      </c>
      <c r="EV37" s="75">
        <f t="shared" si="82"/>
        <v>0</v>
      </c>
      <c r="EW37" s="125">
        <f t="shared" si="83"/>
        <v>0</v>
      </c>
      <c r="EX37" s="125">
        <f t="shared" si="84"/>
        <v>0</v>
      </c>
      <c r="EY37" s="125">
        <f t="shared" si="85"/>
        <v>0</v>
      </c>
      <c r="EZ37" s="125">
        <f t="shared" si="86"/>
        <v>0</v>
      </c>
      <c r="FA37" s="75">
        <f t="shared" si="87"/>
        <v>0</v>
      </c>
      <c r="FB37" s="75">
        <f t="shared" si="88"/>
        <v>0</v>
      </c>
      <c r="FC37" s="75">
        <f t="shared" si="89"/>
        <v>0</v>
      </c>
      <c r="FD37" s="75">
        <f t="shared" si="90"/>
        <v>0</v>
      </c>
    </row>
    <row r="38" spans="1:160" ht="11.25">
      <c r="A38" s="126" t="s">
        <v>41</v>
      </c>
      <c r="B38" s="182">
        <v>12</v>
      </c>
      <c r="C38" s="44" t="s">
        <v>140</v>
      </c>
      <c r="D38" s="116">
        <f>IF(E38="","",SUM(DI38:FD38))</f>
        <v>4</v>
      </c>
      <c r="E38" s="117">
        <v>60</v>
      </c>
      <c r="F38" s="117">
        <v>78</v>
      </c>
      <c r="G38" s="117">
        <v>76</v>
      </c>
      <c r="H38" s="117">
        <v>71</v>
      </c>
      <c r="I38" s="118">
        <f t="shared" si="0"/>
        <v>285</v>
      </c>
      <c r="J38" s="119">
        <f t="shared" si="1"/>
        <v>285</v>
      </c>
      <c r="K38" s="120">
        <f t="shared" si="2"/>
        <v>71.25</v>
      </c>
      <c r="L38" s="44"/>
      <c r="M38" s="44"/>
      <c r="N38" s="44"/>
      <c r="O38" s="44"/>
      <c r="P38" s="121">
        <f t="shared" si="3"/>
      </c>
      <c r="Q38" s="119">
        <f t="shared" si="4"/>
        <v>0</v>
      </c>
      <c r="R38" s="122">
        <f t="shared" si="5"/>
      </c>
      <c r="S38" s="123">
        <f t="shared" si="6"/>
      </c>
      <c r="T38" s="120">
        <f t="shared" si="7"/>
      </c>
      <c r="U38" s="44"/>
      <c r="V38" s="44"/>
      <c r="W38" s="44"/>
      <c r="X38" s="44"/>
      <c r="Y38" s="121">
        <f t="shared" si="8"/>
      </c>
      <c r="Z38" s="119">
        <f t="shared" si="9"/>
        <v>0</v>
      </c>
      <c r="AA38" s="124">
        <f t="shared" si="10"/>
      </c>
      <c r="AB38" s="123">
        <f t="shared" si="11"/>
      </c>
      <c r="AC38" s="120">
        <f t="shared" si="12"/>
      </c>
      <c r="AD38" s="44"/>
      <c r="AE38" s="44"/>
      <c r="AF38" s="44"/>
      <c r="AG38" s="44"/>
      <c r="AH38" s="121">
        <f t="shared" si="13"/>
      </c>
      <c r="AI38" s="119">
        <f t="shared" si="14"/>
        <v>0</v>
      </c>
      <c r="AJ38" s="124">
        <f t="shared" si="15"/>
      </c>
      <c r="AK38" s="123">
        <f t="shared" si="16"/>
      </c>
      <c r="AL38" s="120">
        <f t="shared" si="17"/>
      </c>
      <c r="AM38" s="44"/>
      <c r="AN38" s="44"/>
      <c r="AO38" s="44"/>
      <c r="AP38" s="44"/>
      <c r="AQ38" s="121">
        <f t="shared" si="18"/>
      </c>
      <c r="AR38" s="119">
        <f t="shared" si="19"/>
        <v>0</v>
      </c>
      <c r="AS38" s="124">
        <f>IF(AQ38="","",AQ38/SUM(DY38:EB38))</f>
      </c>
      <c r="AT38" s="123">
        <f t="shared" si="20"/>
      </c>
      <c r="AU38" s="120">
        <f>IF(AM38="","",AT38/SUM(DI38:EB38))</f>
      </c>
      <c r="AV38" s="44"/>
      <c r="AW38" s="44"/>
      <c r="AX38" s="44"/>
      <c r="AY38" s="44"/>
      <c r="AZ38" s="121">
        <f t="shared" si="21"/>
      </c>
      <c r="BA38" s="119">
        <f t="shared" si="22"/>
        <v>0</v>
      </c>
      <c r="BB38" s="124">
        <f>IF(AZ38="","",AZ38/SUM(EC38:EF38))</f>
      </c>
      <c r="BC38" s="123">
        <f t="shared" si="23"/>
      </c>
      <c r="BD38" s="120">
        <f>IF(AV38="","",BC38/SUM(DI38:EF38))</f>
      </c>
      <c r="BE38" s="44"/>
      <c r="BF38" s="44"/>
      <c r="BG38" s="44"/>
      <c r="BH38" s="44"/>
      <c r="BI38" s="121">
        <f t="shared" si="24"/>
      </c>
      <c r="BJ38" s="119">
        <f t="shared" si="25"/>
        <v>0</v>
      </c>
      <c r="BK38" s="124">
        <f>IF(BI38="","",BI38/SUM(EG38:EJ38))</f>
      </c>
      <c r="BL38" s="123">
        <f t="shared" si="26"/>
      </c>
      <c r="BM38" s="120">
        <f>IF(BE38="","",BL38/SUM(DI38:EJ38))</f>
      </c>
      <c r="BN38" s="44"/>
      <c r="BO38" s="44"/>
      <c r="BP38" s="44"/>
      <c r="BQ38" s="44"/>
      <c r="BR38" s="121">
        <f t="shared" si="27"/>
      </c>
      <c r="BS38" s="119">
        <f t="shared" si="28"/>
        <v>0</v>
      </c>
      <c r="BT38" s="124">
        <f>IF(BR38="","",BR38/SUM(EK38:EN38))</f>
      </c>
      <c r="BU38" s="123">
        <f t="shared" si="29"/>
      </c>
      <c r="BV38" s="120">
        <f>IF(BN38="","",BU38/SUM(DI38:EN38))</f>
      </c>
      <c r="BW38" s="44"/>
      <c r="BX38" s="44"/>
      <c r="BY38" s="44"/>
      <c r="BZ38" s="44"/>
      <c r="CA38" s="121">
        <f t="shared" si="30"/>
      </c>
      <c r="CB38" s="119">
        <f t="shared" si="31"/>
        <v>0</v>
      </c>
      <c r="CC38" s="124">
        <f>IF(CA38="","",CA38/SUM(EO38:ER38))</f>
      </c>
      <c r="CD38" s="123">
        <f t="shared" si="32"/>
      </c>
      <c r="CE38" s="120">
        <f>IF(BW38="","",CD38/SUM(DI38:ER38))</f>
      </c>
      <c r="CF38" s="44"/>
      <c r="CG38" s="44"/>
      <c r="CH38" s="44"/>
      <c r="CI38" s="44"/>
      <c r="CJ38" s="121">
        <f t="shared" si="33"/>
      </c>
      <c r="CK38" s="119">
        <f t="shared" si="34"/>
        <v>0</v>
      </c>
      <c r="CL38" s="124">
        <f>IF(CJ38="","",CJ38/SUM(ES38:EV38))</f>
      </c>
      <c r="CM38" s="123">
        <f t="shared" si="35"/>
      </c>
      <c r="CN38" s="120">
        <f>IF(CF38="","",CM38/SUM(DI38:EV38))</f>
      </c>
      <c r="CO38" s="44"/>
      <c r="CP38" s="44"/>
      <c r="CQ38" s="44"/>
      <c r="CR38" s="44"/>
      <c r="CS38" s="121">
        <f t="shared" si="36"/>
      </c>
      <c r="CT38" s="119">
        <f t="shared" si="37"/>
        <v>0</v>
      </c>
      <c r="CU38" s="124">
        <f>IF(CS38="","",CS38/SUM(EW38:EZ38))</f>
      </c>
      <c r="CV38" s="123">
        <f t="shared" si="38"/>
      </c>
      <c r="CW38" s="120">
        <f>IF(CO38="","",CV38/SUM(DI38:EZ38))</f>
      </c>
      <c r="CX38" s="44"/>
      <c r="CY38" s="44"/>
      <c r="CZ38" s="44"/>
      <c r="DA38" s="44"/>
      <c r="DB38" s="121">
        <f t="shared" si="39"/>
      </c>
      <c r="DC38" s="119">
        <f t="shared" si="40"/>
        <v>0</v>
      </c>
      <c r="DD38" s="124">
        <f>IF(DB38="","",DB38/SUM(FA38:FD38))</f>
      </c>
      <c r="DE38" s="123">
        <f t="shared" si="41"/>
      </c>
      <c r="DF38" s="120">
        <f>IF(CX38="","",DE38/SUM(DI38:FD38))</f>
      </c>
      <c r="DG38" s="82" t="str">
        <f t="shared" si="42"/>
        <v>E</v>
      </c>
      <c r="DH38" s="75">
        <f>IF(E38&gt;0,(J38+Q38+Z38+AI38+AR38+BA38+BJ38+BS38+CB38+CK38+CT38+DC38)/SUM(DI38:FD38),0)</f>
        <v>71.25</v>
      </c>
      <c r="DI38" s="125">
        <f t="shared" si="43"/>
        <v>1</v>
      </c>
      <c r="DJ38" s="125">
        <f t="shared" si="44"/>
        <v>1</v>
      </c>
      <c r="DK38" s="125">
        <f t="shared" si="45"/>
        <v>1</v>
      </c>
      <c r="DL38" s="125">
        <f t="shared" si="46"/>
        <v>1</v>
      </c>
      <c r="DM38" s="75">
        <f t="shared" si="47"/>
        <v>0</v>
      </c>
      <c r="DN38" s="75">
        <f t="shared" si="48"/>
        <v>0</v>
      </c>
      <c r="DO38" s="75">
        <f t="shared" si="49"/>
        <v>0</v>
      </c>
      <c r="DP38" s="75">
        <f t="shared" si="50"/>
        <v>0</v>
      </c>
      <c r="DQ38" s="125">
        <f t="shared" si="51"/>
        <v>0</v>
      </c>
      <c r="DR38" s="125">
        <f t="shared" si="52"/>
        <v>0</v>
      </c>
      <c r="DS38" s="125">
        <f t="shared" si="53"/>
        <v>0</v>
      </c>
      <c r="DT38" s="125">
        <f t="shared" si="54"/>
        <v>0</v>
      </c>
      <c r="DU38" s="75">
        <f t="shared" si="55"/>
        <v>0</v>
      </c>
      <c r="DV38" s="75">
        <f t="shared" si="56"/>
        <v>0</v>
      </c>
      <c r="DW38" s="75">
        <f t="shared" si="57"/>
        <v>0</v>
      </c>
      <c r="DX38" s="75">
        <f t="shared" si="58"/>
        <v>0</v>
      </c>
      <c r="DY38" s="125">
        <f t="shared" si="59"/>
        <v>0</v>
      </c>
      <c r="DZ38" s="125">
        <f t="shared" si="60"/>
        <v>0</v>
      </c>
      <c r="EA38" s="125">
        <f t="shared" si="61"/>
        <v>0</v>
      </c>
      <c r="EB38" s="125">
        <f t="shared" si="62"/>
        <v>0</v>
      </c>
      <c r="EC38" s="75">
        <f t="shared" si="63"/>
        <v>0</v>
      </c>
      <c r="ED38" s="75">
        <f t="shared" si="64"/>
        <v>0</v>
      </c>
      <c r="EE38" s="75">
        <f t="shared" si="65"/>
        <v>0</v>
      </c>
      <c r="EF38" s="75">
        <f t="shared" si="66"/>
        <v>0</v>
      </c>
      <c r="EG38" s="125">
        <f t="shared" si="67"/>
        <v>0</v>
      </c>
      <c r="EH38" s="125">
        <f t="shared" si="68"/>
        <v>0</v>
      </c>
      <c r="EI38" s="125">
        <f t="shared" si="69"/>
        <v>0</v>
      </c>
      <c r="EJ38" s="125">
        <f t="shared" si="70"/>
        <v>0</v>
      </c>
      <c r="EK38" s="75">
        <f t="shared" si="71"/>
        <v>0</v>
      </c>
      <c r="EL38" s="75">
        <f t="shared" si="72"/>
        <v>0</v>
      </c>
      <c r="EM38" s="75">
        <f t="shared" si="73"/>
        <v>0</v>
      </c>
      <c r="EN38" s="75">
        <f t="shared" si="74"/>
        <v>0</v>
      </c>
      <c r="EO38" s="125">
        <f t="shared" si="75"/>
        <v>0</v>
      </c>
      <c r="EP38" s="125">
        <f t="shared" si="76"/>
        <v>0</v>
      </c>
      <c r="EQ38" s="125">
        <f t="shared" si="77"/>
        <v>0</v>
      </c>
      <c r="ER38" s="125">
        <f t="shared" si="78"/>
        <v>0</v>
      </c>
      <c r="ES38" s="75">
        <f t="shared" si="79"/>
        <v>0</v>
      </c>
      <c r="ET38" s="75">
        <f t="shared" si="80"/>
        <v>0</v>
      </c>
      <c r="EU38" s="75">
        <f t="shared" si="81"/>
        <v>0</v>
      </c>
      <c r="EV38" s="75">
        <f t="shared" si="82"/>
        <v>0</v>
      </c>
      <c r="EW38" s="125">
        <f t="shared" si="83"/>
        <v>0</v>
      </c>
      <c r="EX38" s="125">
        <f t="shared" si="84"/>
        <v>0</v>
      </c>
      <c r="EY38" s="125">
        <f t="shared" si="85"/>
        <v>0</v>
      </c>
      <c r="EZ38" s="125">
        <f t="shared" si="86"/>
        <v>0</v>
      </c>
      <c r="FA38" s="75">
        <f t="shared" si="87"/>
        <v>0</v>
      </c>
      <c r="FB38" s="75">
        <f t="shared" si="88"/>
        <v>0</v>
      </c>
      <c r="FC38" s="75">
        <f t="shared" si="89"/>
        <v>0</v>
      </c>
      <c r="FD38" s="75">
        <f t="shared" si="90"/>
        <v>0</v>
      </c>
    </row>
    <row r="39" spans="1:160" ht="11.25">
      <c r="A39" s="126" t="s">
        <v>41</v>
      </c>
      <c r="B39" s="182">
        <v>19</v>
      </c>
      <c r="C39" s="44" t="s">
        <v>40</v>
      </c>
      <c r="D39" s="116">
        <f>IF(E39="","",SUM(DI39:FD39))</f>
      </c>
      <c r="E39" s="117"/>
      <c r="F39" s="117"/>
      <c r="G39" s="117"/>
      <c r="H39" s="117"/>
      <c r="I39" s="118">
        <f t="shared" si="0"/>
      </c>
      <c r="J39" s="119">
        <f t="shared" si="1"/>
        <v>0</v>
      </c>
      <c r="K39" s="120">
        <f t="shared" si="2"/>
      </c>
      <c r="L39" s="44"/>
      <c r="M39" s="44"/>
      <c r="N39" s="44"/>
      <c r="O39" s="44"/>
      <c r="P39" s="121">
        <f t="shared" si="3"/>
      </c>
      <c r="Q39" s="119">
        <f t="shared" si="4"/>
        <v>0</v>
      </c>
      <c r="R39" s="122">
        <f t="shared" si="5"/>
      </c>
      <c r="S39" s="123">
        <f t="shared" si="6"/>
      </c>
      <c r="T39" s="120">
        <f t="shared" si="7"/>
      </c>
      <c r="U39" s="44"/>
      <c r="V39" s="44"/>
      <c r="W39" s="44"/>
      <c r="X39" s="44"/>
      <c r="Y39" s="121">
        <f t="shared" si="8"/>
      </c>
      <c r="Z39" s="119">
        <f t="shared" si="9"/>
        <v>0</v>
      </c>
      <c r="AA39" s="124">
        <f t="shared" si="10"/>
      </c>
      <c r="AB39" s="123">
        <f t="shared" si="11"/>
      </c>
      <c r="AC39" s="120">
        <f t="shared" si="12"/>
      </c>
      <c r="AD39" s="44"/>
      <c r="AE39" s="44"/>
      <c r="AF39" s="44"/>
      <c r="AG39" s="44"/>
      <c r="AH39" s="121">
        <f t="shared" si="13"/>
      </c>
      <c r="AI39" s="119">
        <f t="shared" si="14"/>
        <v>0</v>
      </c>
      <c r="AJ39" s="124">
        <f t="shared" si="15"/>
      </c>
      <c r="AK39" s="123">
        <f t="shared" si="16"/>
      </c>
      <c r="AL39" s="120">
        <f t="shared" si="17"/>
      </c>
      <c r="AM39" s="44"/>
      <c r="AN39" s="44"/>
      <c r="AO39" s="44"/>
      <c r="AP39" s="44"/>
      <c r="AQ39" s="121">
        <f t="shared" si="18"/>
      </c>
      <c r="AR39" s="119">
        <f t="shared" si="19"/>
        <v>0</v>
      </c>
      <c r="AS39" s="124">
        <f>IF(AQ39="","",AQ39/SUM(DY39:EB39))</f>
      </c>
      <c r="AT39" s="123">
        <f t="shared" si="20"/>
      </c>
      <c r="AU39" s="120">
        <f>IF(AM39="","",AT39/SUM(DI39:EB39))</f>
      </c>
      <c r="AV39" s="44"/>
      <c r="AW39" s="44"/>
      <c r="AX39" s="44"/>
      <c r="AY39" s="44"/>
      <c r="AZ39" s="121">
        <f t="shared" si="21"/>
      </c>
      <c r="BA39" s="119">
        <f t="shared" si="22"/>
        <v>0</v>
      </c>
      <c r="BB39" s="124">
        <f>IF(AZ39="","",AZ39/SUM(EC39:EF39))</f>
      </c>
      <c r="BC39" s="123">
        <f t="shared" si="23"/>
      </c>
      <c r="BD39" s="120">
        <f>IF(AV39="","",BC39/SUM(DI39:EF39))</f>
      </c>
      <c r="BE39" s="44"/>
      <c r="BF39" s="44"/>
      <c r="BG39" s="44"/>
      <c r="BH39" s="44"/>
      <c r="BI39" s="121">
        <f t="shared" si="24"/>
      </c>
      <c r="BJ39" s="119">
        <f t="shared" si="25"/>
        <v>0</v>
      </c>
      <c r="BK39" s="124">
        <f>IF(BI39="","",BI39/SUM(EG39:EJ39))</f>
      </c>
      <c r="BL39" s="123">
        <f t="shared" si="26"/>
      </c>
      <c r="BM39" s="120">
        <f>IF(BE39="","",BL39/SUM(DI39:EJ39))</f>
      </c>
      <c r="BN39" s="44"/>
      <c r="BO39" s="44"/>
      <c r="BP39" s="44"/>
      <c r="BQ39" s="44"/>
      <c r="BR39" s="121">
        <f t="shared" si="27"/>
      </c>
      <c r="BS39" s="119">
        <f t="shared" si="28"/>
        <v>0</v>
      </c>
      <c r="BT39" s="124">
        <f>IF(BR39="","",BR39/SUM(EK39:EN39))</f>
      </c>
      <c r="BU39" s="123">
        <f t="shared" si="29"/>
      </c>
      <c r="BV39" s="120">
        <f>IF(BN39="","",BU39/SUM(DI39:EN39))</f>
      </c>
      <c r="BW39" s="44"/>
      <c r="BX39" s="44"/>
      <c r="BY39" s="44"/>
      <c r="BZ39" s="44"/>
      <c r="CA39" s="121">
        <f t="shared" si="30"/>
      </c>
      <c r="CB39" s="119">
        <f t="shared" si="31"/>
        <v>0</v>
      </c>
      <c r="CC39" s="124">
        <f>IF(CA39="","",CA39/SUM(EO39:ER39))</f>
      </c>
      <c r="CD39" s="123">
        <f t="shared" si="32"/>
      </c>
      <c r="CE39" s="120">
        <f>IF(BW39="","",CD39/SUM(DI39:ER39))</f>
      </c>
      <c r="CF39" s="44"/>
      <c r="CG39" s="44"/>
      <c r="CH39" s="44"/>
      <c r="CI39" s="44"/>
      <c r="CJ39" s="121">
        <f t="shared" si="33"/>
      </c>
      <c r="CK39" s="119">
        <f t="shared" si="34"/>
        <v>0</v>
      </c>
      <c r="CL39" s="124">
        <f>IF(CJ39="","",CJ39/SUM(ES39:EV39))</f>
      </c>
      <c r="CM39" s="123">
        <f t="shared" si="35"/>
      </c>
      <c r="CN39" s="120">
        <f>IF(CF39="","",CM39/SUM(DI39:EV39))</f>
      </c>
      <c r="CO39" s="44"/>
      <c r="CP39" s="44"/>
      <c r="CQ39" s="44"/>
      <c r="CR39" s="44"/>
      <c r="CS39" s="121">
        <f t="shared" si="36"/>
      </c>
      <c r="CT39" s="119">
        <f t="shared" si="37"/>
        <v>0</v>
      </c>
      <c r="CU39" s="124">
        <f>IF(CS39="","",CS39/SUM(EW39:EZ39))</f>
      </c>
      <c r="CV39" s="123">
        <f t="shared" si="38"/>
      </c>
      <c r="CW39" s="120">
        <f>IF(CO39="","",CV39/SUM(DI39:EZ39))</f>
      </c>
      <c r="CX39" s="44"/>
      <c r="CY39" s="44"/>
      <c r="CZ39" s="44"/>
      <c r="DA39" s="44"/>
      <c r="DB39" s="121">
        <f t="shared" si="39"/>
      </c>
      <c r="DC39" s="119">
        <f t="shared" si="40"/>
        <v>0</v>
      </c>
      <c r="DD39" s="124">
        <f>IF(DB39="","",DB39/SUM(FA39:FD39))</f>
      </c>
      <c r="DE39" s="123">
        <f t="shared" si="41"/>
      </c>
      <c r="DF39" s="120">
        <f>IF(CX39="","",DE39/SUM(DI39:FD39))</f>
      </c>
      <c r="DG39" s="82" t="str">
        <f t="shared" si="42"/>
        <v>E</v>
      </c>
      <c r="DH39" s="75">
        <f>IF(E39&gt;0,(J39+Q39+Z39+AI39+AR39+BA39+BJ39+BS39+CB39+CK39+CT39+DC39)/SUM(DI39:FD39),0)</f>
        <v>0</v>
      </c>
      <c r="DI39" s="125">
        <f t="shared" si="43"/>
        <v>0</v>
      </c>
      <c r="DJ39" s="125">
        <f t="shared" si="44"/>
        <v>0</v>
      </c>
      <c r="DK39" s="125">
        <f t="shared" si="45"/>
        <v>0</v>
      </c>
      <c r="DL39" s="125">
        <f t="shared" si="46"/>
        <v>0</v>
      </c>
      <c r="DM39" s="75">
        <f t="shared" si="47"/>
        <v>0</v>
      </c>
      <c r="DN39" s="75">
        <f t="shared" si="48"/>
        <v>0</v>
      </c>
      <c r="DO39" s="75">
        <f t="shared" si="49"/>
        <v>0</v>
      </c>
      <c r="DP39" s="75">
        <f t="shared" si="50"/>
        <v>0</v>
      </c>
      <c r="DQ39" s="125">
        <f t="shared" si="51"/>
        <v>0</v>
      </c>
      <c r="DR39" s="125">
        <f t="shared" si="52"/>
        <v>0</v>
      </c>
      <c r="DS39" s="125">
        <f t="shared" si="53"/>
        <v>0</v>
      </c>
      <c r="DT39" s="125">
        <f t="shared" si="54"/>
        <v>0</v>
      </c>
      <c r="DU39" s="75">
        <f t="shared" si="55"/>
        <v>0</v>
      </c>
      <c r="DV39" s="75">
        <f t="shared" si="56"/>
        <v>0</v>
      </c>
      <c r="DW39" s="75">
        <f t="shared" si="57"/>
        <v>0</v>
      </c>
      <c r="DX39" s="75">
        <f t="shared" si="58"/>
        <v>0</v>
      </c>
      <c r="DY39" s="125">
        <f t="shared" si="59"/>
        <v>0</v>
      </c>
      <c r="DZ39" s="125">
        <f t="shared" si="60"/>
        <v>0</v>
      </c>
      <c r="EA39" s="125">
        <f t="shared" si="61"/>
        <v>0</v>
      </c>
      <c r="EB39" s="125">
        <f t="shared" si="62"/>
        <v>0</v>
      </c>
      <c r="EC39" s="75">
        <f t="shared" si="63"/>
        <v>0</v>
      </c>
      <c r="ED39" s="75">
        <f t="shared" si="64"/>
        <v>0</v>
      </c>
      <c r="EE39" s="75">
        <f t="shared" si="65"/>
        <v>0</v>
      </c>
      <c r="EF39" s="75">
        <f t="shared" si="66"/>
        <v>0</v>
      </c>
      <c r="EG39" s="125">
        <f t="shared" si="67"/>
        <v>0</v>
      </c>
      <c r="EH39" s="125">
        <f t="shared" si="68"/>
        <v>0</v>
      </c>
      <c r="EI39" s="125">
        <f t="shared" si="69"/>
        <v>0</v>
      </c>
      <c r="EJ39" s="125">
        <f t="shared" si="70"/>
        <v>0</v>
      </c>
      <c r="EK39" s="75">
        <f t="shared" si="71"/>
        <v>0</v>
      </c>
      <c r="EL39" s="75">
        <f t="shared" si="72"/>
        <v>0</v>
      </c>
      <c r="EM39" s="75">
        <f t="shared" si="73"/>
        <v>0</v>
      </c>
      <c r="EN39" s="75">
        <f t="shared" si="74"/>
        <v>0</v>
      </c>
      <c r="EO39" s="125">
        <f t="shared" si="75"/>
        <v>0</v>
      </c>
      <c r="EP39" s="125">
        <f t="shared" si="76"/>
        <v>0</v>
      </c>
      <c r="EQ39" s="125">
        <f t="shared" si="77"/>
        <v>0</v>
      </c>
      <c r="ER39" s="125">
        <f t="shared" si="78"/>
        <v>0</v>
      </c>
      <c r="ES39" s="75">
        <f t="shared" si="79"/>
        <v>0</v>
      </c>
      <c r="ET39" s="75">
        <f t="shared" si="80"/>
        <v>0</v>
      </c>
      <c r="EU39" s="75">
        <f t="shared" si="81"/>
        <v>0</v>
      </c>
      <c r="EV39" s="75">
        <f t="shared" si="82"/>
        <v>0</v>
      </c>
      <c r="EW39" s="125">
        <f t="shared" si="83"/>
        <v>0</v>
      </c>
      <c r="EX39" s="125">
        <f t="shared" si="84"/>
        <v>0</v>
      </c>
      <c r="EY39" s="125">
        <f t="shared" si="85"/>
        <v>0</v>
      </c>
      <c r="EZ39" s="125">
        <f t="shared" si="86"/>
        <v>0</v>
      </c>
      <c r="FA39" s="75">
        <f t="shared" si="87"/>
        <v>0</v>
      </c>
      <c r="FB39" s="75">
        <f t="shared" si="88"/>
        <v>0</v>
      </c>
      <c r="FC39" s="75">
        <f t="shared" si="89"/>
        <v>0</v>
      </c>
      <c r="FD39" s="75">
        <f t="shared" si="90"/>
        <v>0</v>
      </c>
    </row>
    <row r="40" spans="1:160" ht="11.25">
      <c r="A40" s="126" t="s">
        <v>41</v>
      </c>
      <c r="B40" s="182">
        <v>41</v>
      </c>
      <c r="C40" s="44" t="s">
        <v>79</v>
      </c>
      <c r="D40" s="116">
        <f>IF(E40="","",SUM(DI40:FD40))</f>
        <v>20</v>
      </c>
      <c r="E40" s="117">
        <v>81</v>
      </c>
      <c r="F40" s="117">
        <v>74</v>
      </c>
      <c r="G40" s="117">
        <v>71</v>
      </c>
      <c r="H40" s="117">
        <v>75</v>
      </c>
      <c r="I40" s="118">
        <f t="shared" si="0"/>
        <v>301</v>
      </c>
      <c r="J40" s="119">
        <f t="shared" si="1"/>
        <v>301</v>
      </c>
      <c r="K40" s="120">
        <f t="shared" si="2"/>
        <v>75.25</v>
      </c>
      <c r="L40" s="44">
        <v>66</v>
      </c>
      <c r="M40" s="44">
        <v>91</v>
      </c>
      <c r="N40" s="44">
        <v>66</v>
      </c>
      <c r="O40" s="44">
        <v>69</v>
      </c>
      <c r="P40" s="121">
        <f t="shared" si="3"/>
        <v>292</v>
      </c>
      <c r="Q40" s="119">
        <f t="shared" si="4"/>
        <v>292</v>
      </c>
      <c r="R40" s="122">
        <f t="shared" si="5"/>
        <v>73</v>
      </c>
      <c r="S40" s="123">
        <f t="shared" si="6"/>
        <v>593</v>
      </c>
      <c r="T40" s="120">
        <f t="shared" si="7"/>
        <v>74.125</v>
      </c>
      <c r="U40" s="44">
        <v>57</v>
      </c>
      <c r="V40" s="44">
        <v>76</v>
      </c>
      <c r="W40" s="44">
        <v>66</v>
      </c>
      <c r="X40" s="44">
        <v>74</v>
      </c>
      <c r="Y40" s="121">
        <f t="shared" si="8"/>
        <v>273</v>
      </c>
      <c r="Z40" s="119">
        <f t="shared" si="9"/>
        <v>273</v>
      </c>
      <c r="AA40" s="124">
        <f t="shared" si="10"/>
        <v>68.25</v>
      </c>
      <c r="AB40" s="123">
        <f t="shared" si="11"/>
        <v>866</v>
      </c>
      <c r="AC40" s="120">
        <f t="shared" si="12"/>
        <v>72.16666666666667</v>
      </c>
      <c r="AD40" s="44">
        <v>52</v>
      </c>
      <c r="AE40" s="44">
        <v>88</v>
      </c>
      <c r="AF40" s="44">
        <v>77</v>
      </c>
      <c r="AG40" s="44">
        <v>87</v>
      </c>
      <c r="AH40" s="121">
        <f t="shared" si="13"/>
        <v>304</v>
      </c>
      <c r="AI40" s="119">
        <f t="shared" si="14"/>
        <v>304</v>
      </c>
      <c r="AJ40" s="124">
        <f t="shared" si="15"/>
        <v>76</v>
      </c>
      <c r="AK40" s="123">
        <f t="shared" si="16"/>
        <v>1170</v>
      </c>
      <c r="AL40" s="120">
        <f t="shared" si="17"/>
        <v>73.125</v>
      </c>
      <c r="AM40" s="44">
        <v>70</v>
      </c>
      <c r="AN40" s="44">
        <v>61</v>
      </c>
      <c r="AO40" s="44">
        <v>70</v>
      </c>
      <c r="AP40" s="44">
        <v>80</v>
      </c>
      <c r="AQ40" s="121">
        <f t="shared" si="18"/>
        <v>281</v>
      </c>
      <c r="AR40" s="119">
        <f t="shared" si="19"/>
        <v>281</v>
      </c>
      <c r="AS40" s="124">
        <f>IF(AQ40="","",AQ40/SUM(DY40:EB40))</f>
        <v>70.25</v>
      </c>
      <c r="AT40" s="123">
        <f t="shared" si="20"/>
        <v>1451</v>
      </c>
      <c r="AU40" s="120">
        <f>IF(AM40="","",AT40/SUM(DI40:EB40))</f>
        <v>72.55</v>
      </c>
      <c r="AV40" s="44"/>
      <c r="AW40" s="44"/>
      <c r="AX40" s="44"/>
      <c r="AY40" s="44"/>
      <c r="AZ40" s="121">
        <f t="shared" si="21"/>
      </c>
      <c r="BA40" s="119">
        <f t="shared" si="22"/>
        <v>0</v>
      </c>
      <c r="BB40" s="124">
        <f>IF(AZ40="","",AZ40/SUM(EC40:EF40))</f>
      </c>
      <c r="BC40" s="123">
        <f t="shared" si="23"/>
      </c>
      <c r="BD40" s="120">
        <f>IF(AV40="","",BC40/SUM(DI40:EF40))</f>
      </c>
      <c r="BE40" s="44"/>
      <c r="BF40" s="44"/>
      <c r="BG40" s="44"/>
      <c r="BH40" s="44"/>
      <c r="BI40" s="121">
        <f t="shared" si="24"/>
      </c>
      <c r="BJ40" s="119">
        <f t="shared" si="25"/>
        <v>0</v>
      </c>
      <c r="BK40" s="124">
        <f>IF(BI40="","",BI40/SUM(EG40:EJ40))</f>
      </c>
      <c r="BL40" s="123">
        <f t="shared" si="26"/>
      </c>
      <c r="BM40" s="120">
        <f>IF(BE40="","",BL40/SUM(DI40:EJ40))</f>
      </c>
      <c r="BN40" s="44"/>
      <c r="BO40" s="44"/>
      <c r="BP40" s="44"/>
      <c r="BQ40" s="44"/>
      <c r="BR40" s="121">
        <f t="shared" si="27"/>
      </c>
      <c r="BS40" s="119">
        <f t="shared" si="28"/>
        <v>0</v>
      </c>
      <c r="BT40" s="124">
        <f>IF(BR40="","",BR40/SUM(EK40:EN40))</f>
      </c>
      <c r="BU40" s="123">
        <f t="shared" si="29"/>
      </c>
      <c r="BV40" s="120">
        <f>IF(BN40="","",BU40/SUM(DI40:EN40))</f>
      </c>
      <c r="BW40" s="44"/>
      <c r="BX40" s="44"/>
      <c r="BY40" s="44"/>
      <c r="BZ40" s="44"/>
      <c r="CA40" s="121">
        <f t="shared" si="30"/>
      </c>
      <c r="CB40" s="119">
        <f t="shared" si="31"/>
        <v>0</v>
      </c>
      <c r="CC40" s="124">
        <f>IF(CA40="","",CA40/SUM(EO40:ER40))</f>
      </c>
      <c r="CD40" s="123">
        <f t="shared" si="32"/>
      </c>
      <c r="CE40" s="120">
        <f>IF(BW40="","",CD40/SUM(DI40:ER40))</f>
      </c>
      <c r="CF40" s="44"/>
      <c r="CG40" s="44"/>
      <c r="CH40" s="44"/>
      <c r="CI40" s="44"/>
      <c r="CJ40" s="121">
        <f t="shared" si="33"/>
      </c>
      <c r="CK40" s="119">
        <f t="shared" si="34"/>
        <v>0</v>
      </c>
      <c r="CL40" s="124">
        <f>IF(CJ40="","",CJ40/SUM(ES40:EV40))</f>
      </c>
      <c r="CM40" s="123">
        <f t="shared" si="35"/>
      </c>
      <c r="CN40" s="120">
        <f>IF(CF40="","",CM40/SUM(DI40:EV40))</f>
      </c>
      <c r="CO40" s="44"/>
      <c r="CP40" s="44"/>
      <c r="CQ40" s="44"/>
      <c r="CR40" s="44"/>
      <c r="CS40" s="121">
        <f t="shared" si="36"/>
      </c>
      <c r="CT40" s="119">
        <f t="shared" si="37"/>
        <v>0</v>
      </c>
      <c r="CU40" s="124">
        <f>IF(CS40="","",CS40/SUM(EW40:EZ40))</f>
      </c>
      <c r="CV40" s="123">
        <f t="shared" si="38"/>
      </c>
      <c r="CW40" s="120">
        <f>IF(CO40="","",CV40/SUM(DI40:EZ40))</f>
      </c>
      <c r="CX40" s="44"/>
      <c r="CY40" s="44"/>
      <c r="CZ40" s="44"/>
      <c r="DA40" s="44"/>
      <c r="DB40" s="121">
        <f t="shared" si="39"/>
      </c>
      <c r="DC40" s="119">
        <f t="shared" si="40"/>
        <v>0</v>
      </c>
      <c r="DD40" s="124">
        <f>IF(DB40="","",DB40/SUM(FA40:FD40))</f>
      </c>
      <c r="DE40" s="123">
        <f t="shared" si="41"/>
      </c>
      <c r="DF40" s="120">
        <f>IF(CX40="","",DE40/SUM(DI40:FD40))</f>
      </c>
      <c r="DG40" s="82" t="str">
        <f t="shared" si="42"/>
        <v>E</v>
      </c>
      <c r="DH40" s="75">
        <f>IF(E40&gt;0,(J40+Q40+Z40+AI40+AR40+BA40+BJ40+BS40+CB40+CK40+CT40+DC40)/SUM(DI40:FD40),0)</f>
        <v>72.55</v>
      </c>
      <c r="DI40" s="125">
        <f t="shared" si="43"/>
        <v>1</v>
      </c>
      <c r="DJ40" s="125">
        <f t="shared" si="44"/>
        <v>1</v>
      </c>
      <c r="DK40" s="125">
        <f t="shared" si="45"/>
        <v>1</v>
      </c>
      <c r="DL40" s="125">
        <f t="shared" si="46"/>
        <v>1</v>
      </c>
      <c r="DM40" s="75">
        <f t="shared" si="47"/>
        <v>1</v>
      </c>
      <c r="DN40" s="75">
        <f t="shared" si="48"/>
        <v>1</v>
      </c>
      <c r="DO40" s="75">
        <f t="shared" si="49"/>
        <v>1</v>
      </c>
      <c r="DP40" s="75">
        <f t="shared" si="50"/>
        <v>1</v>
      </c>
      <c r="DQ40" s="125">
        <f t="shared" si="51"/>
        <v>1</v>
      </c>
      <c r="DR40" s="125">
        <f t="shared" si="52"/>
        <v>1</v>
      </c>
      <c r="DS40" s="125">
        <f t="shared" si="53"/>
        <v>1</v>
      </c>
      <c r="DT40" s="125">
        <f t="shared" si="54"/>
        <v>1</v>
      </c>
      <c r="DU40" s="75">
        <f t="shared" si="55"/>
        <v>1</v>
      </c>
      <c r="DV40" s="75">
        <f t="shared" si="56"/>
        <v>1</v>
      </c>
      <c r="DW40" s="75">
        <f t="shared" si="57"/>
        <v>1</v>
      </c>
      <c r="DX40" s="75">
        <f t="shared" si="58"/>
        <v>1</v>
      </c>
      <c r="DY40" s="125">
        <f t="shared" si="59"/>
        <v>1</v>
      </c>
      <c r="DZ40" s="125">
        <f t="shared" si="60"/>
        <v>1</v>
      </c>
      <c r="EA40" s="125">
        <f t="shared" si="61"/>
        <v>1</v>
      </c>
      <c r="EB40" s="125">
        <f t="shared" si="62"/>
        <v>1</v>
      </c>
      <c r="EC40" s="75">
        <f t="shared" si="63"/>
        <v>0</v>
      </c>
      <c r="ED40" s="75">
        <f t="shared" si="64"/>
        <v>0</v>
      </c>
      <c r="EE40" s="75">
        <f t="shared" si="65"/>
        <v>0</v>
      </c>
      <c r="EF40" s="75">
        <f t="shared" si="66"/>
        <v>0</v>
      </c>
      <c r="EG40" s="125">
        <f t="shared" si="67"/>
        <v>0</v>
      </c>
      <c r="EH40" s="125">
        <f t="shared" si="68"/>
        <v>0</v>
      </c>
      <c r="EI40" s="125">
        <f t="shared" si="69"/>
        <v>0</v>
      </c>
      <c r="EJ40" s="125">
        <f t="shared" si="70"/>
        <v>0</v>
      </c>
      <c r="EK40" s="75">
        <f t="shared" si="71"/>
        <v>0</v>
      </c>
      <c r="EL40" s="75">
        <f t="shared" si="72"/>
        <v>0</v>
      </c>
      <c r="EM40" s="75">
        <f t="shared" si="73"/>
        <v>0</v>
      </c>
      <c r="EN40" s="75">
        <f t="shared" si="74"/>
        <v>0</v>
      </c>
      <c r="EO40" s="125">
        <f t="shared" si="75"/>
        <v>0</v>
      </c>
      <c r="EP40" s="125">
        <f t="shared" si="76"/>
        <v>0</v>
      </c>
      <c r="EQ40" s="125">
        <f t="shared" si="77"/>
        <v>0</v>
      </c>
      <c r="ER40" s="125">
        <f t="shared" si="78"/>
        <v>0</v>
      </c>
      <c r="ES40" s="75">
        <f t="shared" si="79"/>
        <v>0</v>
      </c>
      <c r="ET40" s="75">
        <f t="shared" si="80"/>
        <v>0</v>
      </c>
      <c r="EU40" s="75">
        <f t="shared" si="81"/>
        <v>0</v>
      </c>
      <c r="EV40" s="75">
        <f t="shared" si="82"/>
        <v>0</v>
      </c>
      <c r="EW40" s="125">
        <f t="shared" si="83"/>
        <v>0</v>
      </c>
      <c r="EX40" s="125">
        <f t="shared" si="84"/>
        <v>0</v>
      </c>
      <c r="EY40" s="125">
        <f t="shared" si="85"/>
        <v>0</v>
      </c>
      <c r="EZ40" s="125">
        <f t="shared" si="86"/>
        <v>0</v>
      </c>
      <c r="FA40" s="75">
        <f t="shared" si="87"/>
        <v>0</v>
      </c>
      <c r="FB40" s="75">
        <f t="shared" si="88"/>
        <v>0</v>
      </c>
      <c r="FC40" s="75">
        <f t="shared" si="89"/>
        <v>0</v>
      </c>
      <c r="FD40" s="75">
        <f t="shared" si="90"/>
        <v>0</v>
      </c>
    </row>
    <row r="41" spans="1:160" ht="11.25">
      <c r="A41" s="126" t="s">
        <v>41</v>
      </c>
      <c r="B41" s="182">
        <v>54</v>
      </c>
      <c r="C41" s="44" t="s">
        <v>47</v>
      </c>
      <c r="D41" s="116">
        <f>IF(E41="","",SUM(DI41:FD41))</f>
      </c>
      <c r="E41" s="117"/>
      <c r="F41" s="117"/>
      <c r="G41" s="117"/>
      <c r="H41" s="117"/>
      <c r="I41" s="118">
        <f t="shared" si="0"/>
      </c>
      <c r="J41" s="119">
        <f t="shared" si="1"/>
        <v>0</v>
      </c>
      <c r="K41" s="120">
        <f t="shared" si="2"/>
      </c>
      <c r="L41" s="44"/>
      <c r="M41" s="44"/>
      <c r="N41" s="44"/>
      <c r="O41" s="44"/>
      <c r="P41" s="121">
        <f t="shared" si="3"/>
      </c>
      <c r="Q41" s="119">
        <f t="shared" si="4"/>
        <v>0</v>
      </c>
      <c r="R41" s="122">
        <f t="shared" si="5"/>
      </c>
      <c r="S41" s="123">
        <f t="shared" si="6"/>
      </c>
      <c r="T41" s="120">
        <f t="shared" si="7"/>
      </c>
      <c r="U41" s="44"/>
      <c r="V41" s="44"/>
      <c r="W41" s="44"/>
      <c r="X41" s="44"/>
      <c r="Y41" s="121">
        <f t="shared" si="8"/>
      </c>
      <c r="Z41" s="119">
        <f t="shared" si="9"/>
        <v>0</v>
      </c>
      <c r="AA41" s="124">
        <f t="shared" si="10"/>
      </c>
      <c r="AB41" s="123">
        <f t="shared" si="11"/>
      </c>
      <c r="AC41" s="120">
        <f t="shared" si="12"/>
      </c>
      <c r="AD41" s="44"/>
      <c r="AE41" s="44"/>
      <c r="AF41" s="44"/>
      <c r="AG41" s="44"/>
      <c r="AH41" s="121">
        <f t="shared" si="13"/>
      </c>
      <c r="AI41" s="119">
        <f t="shared" si="14"/>
        <v>0</v>
      </c>
      <c r="AJ41" s="124">
        <f t="shared" si="15"/>
      </c>
      <c r="AK41" s="123">
        <f t="shared" si="16"/>
      </c>
      <c r="AL41" s="120">
        <f t="shared" si="17"/>
      </c>
      <c r="AM41" s="44"/>
      <c r="AN41" s="44"/>
      <c r="AO41" s="44"/>
      <c r="AP41" s="44"/>
      <c r="AQ41" s="121">
        <f t="shared" si="18"/>
      </c>
      <c r="AR41" s="119">
        <f t="shared" si="19"/>
        <v>0</v>
      </c>
      <c r="AS41" s="124">
        <f>IF(AQ41="","",AQ41/SUM(DY41:EB41))</f>
      </c>
      <c r="AT41" s="123">
        <f t="shared" si="20"/>
      </c>
      <c r="AU41" s="120">
        <f>IF(AM41="","",AT41/SUM(DI41:EB41))</f>
      </c>
      <c r="AV41" s="44"/>
      <c r="AW41" s="44"/>
      <c r="AX41" s="44"/>
      <c r="AY41" s="44"/>
      <c r="AZ41" s="121">
        <f t="shared" si="21"/>
      </c>
      <c r="BA41" s="119">
        <f t="shared" si="22"/>
        <v>0</v>
      </c>
      <c r="BB41" s="124">
        <f>IF(AZ41="","",AZ41/SUM(EC41:EF41))</f>
      </c>
      <c r="BC41" s="123">
        <f t="shared" si="23"/>
      </c>
      <c r="BD41" s="120">
        <f>IF(AV41="","",BC41/SUM(DI41:EF41))</f>
      </c>
      <c r="BE41" s="44"/>
      <c r="BF41" s="44"/>
      <c r="BG41" s="44"/>
      <c r="BH41" s="44"/>
      <c r="BI41" s="121">
        <f t="shared" si="24"/>
      </c>
      <c r="BJ41" s="119">
        <f t="shared" si="25"/>
        <v>0</v>
      </c>
      <c r="BK41" s="124">
        <f>IF(BI41="","",BI41/SUM(EG41:EJ41))</f>
      </c>
      <c r="BL41" s="123">
        <f t="shared" si="26"/>
      </c>
      <c r="BM41" s="120">
        <f>IF(BE41="","",BL41/SUM(DI41:EJ41))</f>
      </c>
      <c r="BN41" s="44"/>
      <c r="BO41" s="44"/>
      <c r="BP41" s="44"/>
      <c r="BQ41" s="44"/>
      <c r="BR41" s="121">
        <f t="shared" si="27"/>
      </c>
      <c r="BS41" s="119">
        <f t="shared" si="28"/>
        <v>0</v>
      </c>
      <c r="BT41" s="124">
        <f>IF(BR41="","",BR41/SUM(EK41:EN41))</f>
      </c>
      <c r="BU41" s="123">
        <f t="shared" si="29"/>
      </c>
      <c r="BV41" s="120">
        <f>IF(BN41="","",BU41/SUM(DI41:EN41))</f>
      </c>
      <c r="BW41" s="44"/>
      <c r="BX41" s="44"/>
      <c r="BY41" s="44"/>
      <c r="BZ41" s="44"/>
      <c r="CA41" s="121">
        <f t="shared" si="30"/>
      </c>
      <c r="CB41" s="119">
        <f t="shared" si="31"/>
        <v>0</v>
      </c>
      <c r="CC41" s="124">
        <f>IF(CA41="","",CA41/SUM(EO41:ER41))</f>
      </c>
      <c r="CD41" s="123">
        <f t="shared" si="32"/>
      </c>
      <c r="CE41" s="120">
        <f>IF(BW41="","",CD41/SUM(DI41:ER41))</f>
      </c>
      <c r="CF41" s="44"/>
      <c r="CG41" s="44"/>
      <c r="CH41" s="44"/>
      <c r="CI41" s="44"/>
      <c r="CJ41" s="121">
        <f t="shared" si="33"/>
      </c>
      <c r="CK41" s="119">
        <f t="shared" si="34"/>
        <v>0</v>
      </c>
      <c r="CL41" s="124">
        <f>IF(CJ41="","",CJ41/SUM(ES41:EV41))</f>
      </c>
      <c r="CM41" s="123">
        <f t="shared" si="35"/>
      </c>
      <c r="CN41" s="120">
        <f>IF(CF41="","",CM41/SUM(DI41:EV41))</f>
      </c>
      <c r="CO41" s="44"/>
      <c r="CP41" s="44"/>
      <c r="CQ41" s="44"/>
      <c r="CR41" s="44"/>
      <c r="CS41" s="121">
        <f t="shared" si="36"/>
      </c>
      <c r="CT41" s="119">
        <f t="shared" si="37"/>
        <v>0</v>
      </c>
      <c r="CU41" s="124">
        <f>IF(CS41="","",CS41/SUM(EW41:EZ41))</f>
      </c>
      <c r="CV41" s="123">
        <f t="shared" si="38"/>
      </c>
      <c r="CW41" s="120">
        <f>IF(CO41="","",CV41/SUM(DI41:EZ41))</f>
      </c>
      <c r="CX41" s="44"/>
      <c r="CY41" s="44"/>
      <c r="CZ41" s="44"/>
      <c r="DA41" s="44"/>
      <c r="DB41" s="121">
        <f t="shared" si="39"/>
      </c>
      <c r="DC41" s="119">
        <f t="shared" si="40"/>
        <v>0</v>
      </c>
      <c r="DD41" s="124">
        <f>IF(DB41="","",DB41/SUM(FA41:FD41))</f>
      </c>
      <c r="DE41" s="123">
        <f t="shared" si="41"/>
      </c>
      <c r="DF41" s="120">
        <f>IF(CX41="","",DE41/SUM(DI41:FD41))</f>
      </c>
      <c r="DG41" s="82" t="str">
        <f t="shared" si="42"/>
        <v>E</v>
      </c>
      <c r="DH41" s="75">
        <f>IF(E41&gt;0,(J41+Q41+Z41+AI41+AR41+BA41+BJ41+BS41+CB41+CK41+CT41+DC41)/SUM(DI41:FD41),0)</f>
        <v>0</v>
      </c>
      <c r="DI41" s="125">
        <f t="shared" si="43"/>
        <v>0</v>
      </c>
      <c r="DJ41" s="125">
        <f t="shared" si="44"/>
        <v>0</v>
      </c>
      <c r="DK41" s="125">
        <f t="shared" si="45"/>
        <v>0</v>
      </c>
      <c r="DL41" s="125">
        <f t="shared" si="46"/>
        <v>0</v>
      </c>
      <c r="DM41" s="75">
        <f t="shared" si="47"/>
        <v>0</v>
      </c>
      <c r="DN41" s="75">
        <f t="shared" si="48"/>
        <v>0</v>
      </c>
      <c r="DO41" s="75">
        <f t="shared" si="49"/>
        <v>0</v>
      </c>
      <c r="DP41" s="75">
        <f t="shared" si="50"/>
        <v>0</v>
      </c>
      <c r="DQ41" s="125">
        <f t="shared" si="51"/>
        <v>0</v>
      </c>
      <c r="DR41" s="125">
        <f t="shared" si="52"/>
        <v>0</v>
      </c>
      <c r="DS41" s="125">
        <f t="shared" si="53"/>
        <v>0</v>
      </c>
      <c r="DT41" s="125">
        <f t="shared" si="54"/>
        <v>0</v>
      </c>
      <c r="DU41" s="75">
        <f t="shared" si="55"/>
        <v>0</v>
      </c>
      <c r="DV41" s="75">
        <f t="shared" si="56"/>
        <v>0</v>
      </c>
      <c r="DW41" s="75">
        <f t="shared" si="57"/>
        <v>0</v>
      </c>
      <c r="DX41" s="75">
        <f t="shared" si="58"/>
        <v>0</v>
      </c>
      <c r="DY41" s="125">
        <f t="shared" si="59"/>
        <v>0</v>
      </c>
      <c r="DZ41" s="125">
        <f t="shared" si="60"/>
        <v>0</v>
      </c>
      <c r="EA41" s="125">
        <f t="shared" si="61"/>
        <v>0</v>
      </c>
      <c r="EB41" s="125">
        <f t="shared" si="62"/>
        <v>0</v>
      </c>
      <c r="EC41" s="75">
        <f t="shared" si="63"/>
        <v>0</v>
      </c>
      <c r="ED41" s="75">
        <f t="shared" si="64"/>
        <v>0</v>
      </c>
      <c r="EE41" s="75">
        <f t="shared" si="65"/>
        <v>0</v>
      </c>
      <c r="EF41" s="75">
        <f t="shared" si="66"/>
        <v>0</v>
      </c>
      <c r="EG41" s="125">
        <f t="shared" si="67"/>
        <v>0</v>
      </c>
      <c r="EH41" s="125">
        <f t="shared" si="68"/>
        <v>0</v>
      </c>
      <c r="EI41" s="125">
        <f t="shared" si="69"/>
        <v>0</v>
      </c>
      <c r="EJ41" s="125">
        <f t="shared" si="70"/>
        <v>0</v>
      </c>
      <c r="EK41" s="75">
        <f t="shared" si="71"/>
        <v>0</v>
      </c>
      <c r="EL41" s="75">
        <f t="shared" si="72"/>
        <v>0</v>
      </c>
      <c r="EM41" s="75">
        <f t="shared" si="73"/>
        <v>0</v>
      </c>
      <c r="EN41" s="75">
        <f t="shared" si="74"/>
        <v>0</v>
      </c>
      <c r="EO41" s="125">
        <f t="shared" si="75"/>
        <v>0</v>
      </c>
      <c r="EP41" s="125">
        <f t="shared" si="76"/>
        <v>0</v>
      </c>
      <c r="EQ41" s="125">
        <f t="shared" si="77"/>
        <v>0</v>
      </c>
      <c r="ER41" s="125">
        <f t="shared" si="78"/>
        <v>0</v>
      </c>
      <c r="ES41" s="75">
        <f t="shared" si="79"/>
        <v>0</v>
      </c>
      <c r="ET41" s="75">
        <f t="shared" si="80"/>
        <v>0</v>
      </c>
      <c r="EU41" s="75">
        <f t="shared" si="81"/>
        <v>0</v>
      </c>
      <c r="EV41" s="75">
        <f t="shared" si="82"/>
        <v>0</v>
      </c>
      <c r="EW41" s="125">
        <f t="shared" si="83"/>
        <v>0</v>
      </c>
      <c r="EX41" s="125">
        <f t="shared" si="84"/>
        <v>0</v>
      </c>
      <c r="EY41" s="125">
        <f t="shared" si="85"/>
        <v>0</v>
      </c>
      <c r="EZ41" s="125">
        <f t="shared" si="86"/>
        <v>0</v>
      </c>
      <c r="FA41" s="75">
        <f t="shared" si="87"/>
        <v>0</v>
      </c>
      <c r="FB41" s="75">
        <f t="shared" si="88"/>
        <v>0</v>
      </c>
      <c r="FC41" s="75">
        <f t="shared" si="89"/>
        <v>0</v>
      </c>
      <c r="FD41" s="75">
        <f t="shared" si="90"/>
        <v>0</v>
      </c>
    </row>
    <row r="42" spans="1:160" ht="11.25">
      <c r="A42" s="126" t="s">
        <v>41</v>
      </c>
      <c r="B42" s="182">
        <v>59</v>
      </c>
      <c r="C42" s="44" t="s">
        <v>93</v>
      </c>
      <c r="D42" s="116">
        <f>IF(E42="","",SUM(DI42:FD42))</f>
        <v>5</v>
      </c>
      <c r="E42" s="117">
        <v>87</v>
      </c>
      <c r="F42" s="117">
        <v>62</v>
      </c>
      <c r="G42" s="117">
        <v>115</v>
      </c>
      <c r="H42" s="117">
        <v>69</v>
      </c>
      <c r="I42" s="118">
        <f t="shared" si="0"/>
        <v>333</v>
      </c>
      <c r="J42" s="119">
        <f t="shared" si="1"/>
        <v>333</v>
      </c>
      <c r="K42" s="120">
        <f t="shared" si="2"/>
        <v>83.25</v>
      </c>
      <c r="L42" s="44">
        <v>100</v>
      </c>
      <c r="M42" s="44"/>
      <c r="N42" s="44"/>
      <c r="O42" s="44"/>
      <c r="P42" s="121">
        <f t="shared" si="3"/>
        <v>100</v>
      </c>
      <c r="Q42" s="119">
        <f t="shared" si="4"/>
        <v>100</v>
      </c>
      <c r="R42" s="122">
        <f t="shared" si="5"/>
        <v>100</v>
      </c>
      <c r="S42" s="123">
        <f t="shared" si="6"/>
        <v>433</v>
      </c>
      <c r="T42" s="120">
        <f t="shared" si="7"/>
        <v>86.6</v>
      </c>
      <c r="U42" s="44"/>
      <c r="V42" s="44"/>
      <c r="W42" s="44"/>
      <c r="X42" s="44"/>
      <c r="Y42" s="121">
        <f t="shared" si="8"/>
      </c>
      <c r="Z42" s="119">
        <f t="shared" si="9"/>
        <v>0</v>
      </c>
      <c r="AA42" s="124">
        <f t="shared" si="10"/>
      </c>
      <c r="AB42" s="123">
        <f t="shared" si="11"/>
      </c>
      <c r="AC42" s="120">
        <f t="shared" si="12"/>
      </c>
      <c r="AD42" s="44"/>
      <c r="AE42" s="44"/>
      <c r="AF42" s="44"/>
      <c r="AG42" s="44"/>
      <c r="AH42" s="121">
        <f t="shared" si="13"/>
      </c>
      <c r="AI42" s="119">
        <f t="shared" si="14"/>
        <v>0</v>
      </c>
      <c r="AJ42" s="124">
        <f t="shared" si="15"/>
      </c>
      <c r="AK42" s="123">
        <f t="shared" si="16"/>
      </c>
      <c r="AL42" s="120">
        <f t="shared" si="17"/>
      </c>
      <c r="AM42" s="44"/>
      <c r="AN42" s="44"/>
      <c r="AO42" s="44"/>
      <c r="AP42" s="44"/>
      <c r="AQ42" s="121">
        <f t="shared" si="18"/>
      </c>
      <c r="AR42" s="119">
        <f t="shared" si="19"/>
        <v>0</v>
      </c>
      <c r="AS42" s="124">
        <f>IF(AQ42="","",AQ42/SUM(DY42:EB42))</f>
      </c>
      <c r="AT42" s="123">
        <f t="shared" si="20"/>
      </c>
      <c r="AU42" s="120">
        <f>IF(AM42="","",AT42/SUM(DI42:EB42))</f>
      </c>
      <c r="AV42" s="44"/>
      <c r="AW42" s="44"/>
      <c r="AX42" s="44"/>
      <c r="AY42" s="44"/>
      <c r="AZ42" s="121">
        <f t="shared" si="21"/>
      </c>
      <c r="BA42" s="119">
        <f t="shared" si="22"/>
        <v>0</v>
      </c>
      <c r="BB42" s="124">
        <f>IF(AZ42="","",AZ42/SUM(EC42:EF42))</f>
      </c>
      <c r="BC42" s="123">
        <f t="shared" si="23"/>
      </c>
      <c r="BD42" s="120">
        <f>IF(AV42="","",BC42/SUM(DI42:EF42))</f>
      </c>
      <c r="BE42" s="44"/>
      <c r="BF42" s="44"/>
      <c r="BG42" s="44"/>
      <c r="BH42" s="44"/>
      <c r="BI42" s="121">
        <f t="shared" si="24"/>
      </c>
      <c r="BJ42" s="119">
        <f t="shared" si="25"/>
        <v>0</v>
      </c>
      <c r="BK42" s="124">
        <f>IF(BI42="","",BI42/SUM(EG42:EJ42))</f>
      </c>
      <c r="BL42" s="123">
        <f t="shared" si="26"/>
      </c>
      <c r="BM42" s="120">
        <f>IF(BE42="","",BL42/SUM(DI42:EJ42))</f>
      </c>
      <c r="BN42" s="44"/>
      <c r="BO42" s="44"/>
      <c r="BP42" s="44"/>
      <c r="BQ42" s="44"/>
      <c r="BR42" s="121">
        <f t="shared" si="27"/>
      </c>
      <c r="BS42" s="119">
        <f t="shared" si="28"/>
        <v>0</v>
      </c>
      <c r="BT42" s="124">
        <f>IF(BR42="","",BR42/SUM(EK42:EN42))</f>
      </c>
      <c r="BU42" s="123">
        <f t="shared" si="29"/>
      </c>
      <c r="BV42" s="120">
        <f>IF(BN42="","",BU42/SUM(DI42:EN42))</f>
      </c>
      <c r="BW42" s="44"/>
      <c r="BX42" s="44"/>
      <c r="BY42" s="44"/>
      <c r="BZ42" s="44"/>
      <c r="CA42" s="121">
        <f t="shared" si="30"/>
      </c>
      <c r="CB42" s="119">
        <f t="shared" si="31"/>
        <v>0</v>
      </c>
      <c r="CC42" s="124">
        <f>IF(CA42="","",CA42/SUM(EO42:ER42))</f>
      </c>
      <c r="CD42" s="123">
        <f t="shared" si="32"/>
      </c>
      <c r="CE42" s="120">
        <f>IF(BW42="","",CD42/SUM(DI42:ER42))</f>
      </c>
      <c r="CF42" s="44"/>
      <c r="CG42" s="44"/>
      <c r="CH42" s="44"/>
      <c r="CI42" s="44"/>
      <c r="CJ42" s="121">
        <f t="shared" si="33"/>
      </c>
      <c r="CK42" s="119">
        <f t="shared" si="34"/>
        <v>0</v>
      </c>
      <c r="CL42" s="124">
        <f>IF(CJ42="","",CJ42/SUM(ES42:EV42))</f>
      </c>
      <c r="CM42" s="123">
        <f t="shared" si="35"/>
      </c>
      <c r="CN42" s="120">
        <f>IF(CF42="","",CM42/SUM(DI42:EV42))</f>
      </c>
      <c r="CO42" s="44"/>
      <c r="CP42" s="44"/>
      <c r="CQ42" s="44"/>
      <c r="CR42" s="44"/>
      <c r="CS42" s="121">
        <f t="shared" si="36"/>
      </c>
      <c r="CT42" s="119">
        <f t="shared" si="37"/>
        <v>0</v>
      </c>
      <c r="CU42" s="124">
        <f>IF(CS42="","",CS42/SUM(EW42:EZ42))</f>
      </c>
      <c r="CV42" s="123">
        <f t="shared" si="38"/>
      </c>
      <c r="CW42" s="120">
        <f>IF(CO42="","",CV42/SUM(DI42:EZ42))</f>
      </c>
      <c r="CX42" s="44"/>
      <c r="CY42" s="44"/>
      <c r="CZ42" s="44"/>
      <c r="DA42" s="44"/>
      <c r="DB42" s="121">
        <f t="shared" si="39"/>
      </c>
      <c r="DC42" s="119">
        <f t="shared" si="40"/>
        <v>0</v>
      </c>
      <c r="DD42" s="124">
        <f>IF(DB42="","",DB42/SUM(FA42:FD42))</f>
      </c>
      <c r="DE42" s="123">
        <f t="shared" si="41"/>
      </c>
      <c r="DF42" s="120">
        <f>IF(CX42="","",DE42/SUM(DI42:FD42))</f>
      </c>
      <c r="DG42" s="82" t="str">
        <f t="shared" si="42"/>
        <v>E</v>
      </c>
      <c r="DH42" s="75">
        <f>IF(E42&gt;0,(J42+Q42+Z42+AI42+AR42+BA42+BJ42+BS42+CB42+CK42+CT42+DC42)/SUM(DI42:FD42),0)</f>
        <v>86.6</v>
      </c>
      <c r="DI42" s="125">
        <f t="shared" si="43"/>
        <v>1</v>
      </c>
      <c r="DJ42" s="125">
        <f t="shared" si="44"/>
        <v>1</v>
      </c>
      <c r="DK42" s="125">
        <f t="shared" si="45"/>
        <v>1</v>
      </c>
      <c r="DL42" s="125">
        <f t="shared" si="46"/>
        <v>1</v>
      </c>
      <c r="DM42" s="75">
        <f t="shared" si="47"/>
        <v>1</v>
      </c>
      <c r="DN42" s="75">
        <f t="shared" si="48"/>
        <v>0</v>
      </c>
      <c r="DO42" s="75">
        <f t="shared" si="49"/>
        <v>0</v>
      </c>
      <c r="DP42" s="75">
        <f t="shared" si="50"/>
        <v>0</v>
      </c>
      <c r="DQ42" s="125">
        <f t="shared" si="51"/>
        <v>0</v>
      </c>
      <c r="DR42" s="125">
        <f t="shared" si="52"/>
        <v>0</v>
      </c>
      <c r="DS42" s="125">
        <f t="shared" si="53"/>
        <v>0</v>
      </c>
      <c r="DT42" s="125">
        <f t="shared" si="54"/>
        <v>0</v>
      </c>
      <c r="DU42" s="75">
        <f t="shared" si="55"/>
        <v>0</v>
      </c>
      <c r="DV42" s="75">
        <f t="shared" si="56"/>
        <v>0</v>
      </c>
      <c r="DW42" s="75">
        <f t="shared" si="57"/>
        <v>0</v>
      </c>
      <c r="DX42" s="75">
        <f t="shared" si="58"/>
        <v>0</v>
      </c>
      <c r="DY42" s="125">
        <f t="shared" si="59"/>
        <v>0</v>
      </c>
      <c r="DZ42" s="125">
        <f t="shared" si="60"/>
        <v>0</v>
      </c>
      <c r="EA42" s="125">
        <f t="shared" si="61"/>
        <v>0</v>
      </c>
      <c r="EB42" s="125">
        <f t="shared" si="62"/>
        <v>0</v>
      </c>
      <c r="EC42" s="75">
        <f t="shared" si="63"/>
        <v>0</v>
      </c>
      <c r="ED42" s="75">
        <f t="shared" si="64"/>
        <v>0</v>
      </c>
      <c r="EE42" s="75">
        <f t="shared" si="65"/>
        <v>0</v>
      </c>
      <c r="EF42" s="75">
        <f t="shared" si="66"/>
        <v>0</v>
      </c>
      <c r="EG42" s="125">
        <f t="shared" si="67"/>
        <v>0</v>
      </c>
      <c r="EH42" s="125">
        <f t="shared" si="68"/>
        <v>0</v>
      </c>
      <c r="EI42" s="125">
        <f t="shared" si="69"/>
        <v>0</v>
      </c>
      <c r="EJ42" s="125">
        <f t="shared" si="70"/>
        <v>0</v>
      </c>
      <c r="EK42" s="75">
        <f t="shared" si="71"/>
        <v>0</v>
      </c>
      <c r="EL42" s="75">
        <f t="shared" si="72"/>
        <v>0</v>
      </c>
      <c r="EM42" s="75">
        <f t="shared" si="73"/>
        <v>0</v>
      </c>
      <c r="EN42" s="75">
        <f t="shared" si="74"/>
        <v>0</v>
      </c>
      <c r="EO42" s="125">
        <f t="shared" si="75"/>
        <v>0</v>
      </c>
      <c r="EP42" s="125">
        <f t="shared" si="76"/>
        <v>0</v>
      </c>
      <c r="EQ42" s="125">
        <f t="shared" si="77"/>
        <v>0</v>
      </c>
      <c r="ER42" s="125">
        <f t="shared" si="78"/>
        <v>0</v>
      </c>
      <c r="ES42" s="75">
        <f t="shared" si="79"/>
        <v>0</v>
      </c>
      <c r="ET42" s="75">
        <f t="shared" si="80"/>
        <v>0</v>
      </c>
      <c r="EU42" s="75">
        <f t="shared" si="81"/>
        <v>0</v>
      </c>
      <c r="EV42" s="75">
        <f t="shared" si="82"/>
        <v>0</v>
      </c>
      <c r="EW42" s="125">
        <f t="shared" si="83"/>
        <v>0</v>
      </c>
      <c r="EX42" s="125">
        <f t="shared" si="84"/>
        <v>0</v>
      </c>
      <c r="EY42" s="125">
        <f t="shared" si="85"/>
        <v>0</v>
      </c>
      <c r="EZ42" s="125">
        <f t="shared" si="86"/>
        <v>0</v>
      </c>
      <c r="FA42" s="75">
        <f t="shared" si="87"/>
        <v>0</v>
      </c>
      <c r="FB42" s="75">
        <f t="shared" si="88"/>
        <v>0</v>
      </c>
      <c r="FC42" s="75">
        <f t="shared" si="89"/>
        <v>0</v>
      </c>
      <c r="FD42" s="75">
        <f t="shared" si="90"/>
        <v>0</v>
      </c>
    </row>
    <row r="43" spans="1:160" ht="11.25">
      <c r="A43" s="126" t="s">
        <v>41</v>
      </c>
      <c r="B43" s="182">
        <v>61</v>
      </c>
      <c r="C43" s="44" t="s">
        <v>90</v>
      </c>
      <c r="D43" s="116">
        <f>IF(E43="","",SUM(DI43:FD43))</f>
      </c>
      <c r="E43" s="117"/>
      <c r="F43" s="117"/>
      <c r="G43" s="117"/>
      <c r="H43" s="117"/>
      <c r="I43" s="118">
        <f t="shared" si="0"/>
      </c>
      <c r="J43" s="119">
        <f t="shared" si="1"/>
        <v>0</v>
      </c>
      <c r="K43" s="120">
        <f t="shared" si="2"/>
      </c>
      <c r="L43" s="44"/>
      <c r="M43" s="44"/>
      <c r="N43" s="44"/>
      <c r="O43" s="44"/>
      <c r="P43" s="121">
        <f t="shared" si="3"/>
      </c>
      <c r="Q43" s="119">
        <f t="shared" si="4"/>
        <v>0</v>
      </c>
      <c r="R43" s="122">
        <f t="shared" si="5"/>
      </c>
      <c r="S43" s="123">
        <f t="shared" si="6"/>
      </c>
      <c r="T43" s="120">
        <f t="shared" si="7"/>
      </c>
      <c r="U43" s="44"/>
      <c r="V43" s="44"/>
      <c r="W43" s="44"/>
      <c r="X43" s="44"/>
      <c r="Y43" s="121">
        <f t="shared" si="8"/>
      </c>
      <c r="Z43" s="119">
        <f t="shared" si="9"/>
        <v>0</v>
      </c>
      <c r="AA43" s="124">
        <f t="shared" si="10"/>
      </c>
      <c r="AB43" s="123">
        <f t="shared" si="11"/>
      </c>
      <c r="AC43" s="120">
        <f t="shared" si="12"/>
      </c>
      <c r="AD43" s="44"/>
      <c r="AE43" s="44"/>
      <c r="AF43" s="44"/>
      <c r="AG43" s="44"/>
      <c r="AH43" s="121">
        <f t="shared" si="13"/>
      </c>
      <c r="AI43" s="119">
        <f t="shared" si="14"/>
        <v>0</v>
      </c>
      <c r="AJ43" s="124">
        <f t="shared" si="15"/>
      </c>
      <c r="AK43" s="123">
        <f t="shared" si="16"/>
      </c>
      <c r="AL43" s="120">
        <f t="shared" si="17"/>
      </c>
      <c r="AM43" s="44"/>
      <c r="AN43" s="44"/>
      <c r="AO43" s="44"/>
      <c r="AP43" s="44"/>
      <c r="AQ43" s="121">
        <f t="shared" si="18"/>
      </c>
      <c r="AR43" s="119">
        <f t="shared" si="19"/>
        <v>0</v>
      </c>
      <c r="AS43" s="124">
        <f>IF(AQ43="","",AQ43/SUM(DY43:EB43))</f>
      </c>
      <c r="AT43" s="123">
        <f t="shared" si="20"/>
      </c>
      <c r="AU43" s="120">
        <f>IF(AM43="","",AT43/SUM(DI43:EB43))</f>
      </c>
      <c r="AV43" s="44"/>
      <c r="AW43" s="44"/>
      <c r="AX43" s="44"/>
      <c r="AY43" s="44"/>
      <c r="AZ43" s="121">
        <f t="shared" si="21"/>
      </c>
      <c r="BA43" s="119">
        <f t="shared" si="22"/>
        <v>0</v>
      </c>
      <c r="BB43" s="124">
        <f>IF(AZ43="","",AZ43/SUM(EC43:EF43))</f>
      </c>
      <c r="BC43" s="123">
        <f t="shared" si="23"/>
      </c>
      <c r="BD43" s="120">
        <f>IF(AV43="","",BC43/SUM(DI43:EF43))</f>
      </c>
      <c r="BE43" s="44"/>
      <c r="BF43" s="44"/>
      <c r="BG43" s="44"/>
      <c r="BH43" s="44"/>
      <c r="BI43" s="121">
        <f t="shared" si="24"/>
      </c>
      <c r="BJ43" s="119">
        <f t="shared" si="25"/>
        <v>0</v>
      </c>
      <c r="BK43" s="124">
        <f>IF(BI43="","",BI43/SUM(EG43:EJ43))</f>
      </c>
      <c r="BL43" s="123">
        <f t="shared" si="26"/>
      </c>
      <c r="BM43" s="120">
        <f>IF(BE43="","",BL43/SUM(DI43:EJ43))</f>
      </c>
      <c r="BN43" s="44"/>
      <c r="BO43" s="44"/>
      <c r="BP43" s="44"/>
      <c r="BQ43" s="44"/>
      <c r="BR43" s="121">
        <f t="shared" si="27"/>
      </c>
      <c r="BS43" s="119">
        <f t="shared" si="28"/>
        <v>0</v>
      </c>
      <c r="BT43" s="124">
        <f>IF(BR43="","",BR43/SUM(EK43:EN43))</f>
      </c>
      <c r="BU43" s="123">
        <f t="shared" si="29"/>
      </c>
      <c r="BV43" s="120">
        <f>IF(BN43="","",BU43/SUM(DI43:EN43))</f>
      </c>
      <c r="BW43" s="44"/>
      <c r="BX43" s="44"/>
      <c r="BY43" s="44"/>
      <c r="BZ43" s="44"/>
      <c r="CA43" s="121">
        <f t="shared" si="30"/>
      </c>
      <c r="CB43" s="119">
        <f t="shared" si="31"/>
        <v>0</v>
      </c>
      <c r="CC43" s="124">
        <f>IF(CA43="","",CA43/SUM(EO43:ER43))</f>
      </c>
      <c r="CD43" s="123">
        <f t="shared" si="32"/>
      </c>
      <c r="CE43" s="120">
        <f>IF(BW43="","",CD43/SUM(DI43:ER43))</f>
      </c>
      <c r="CF43" s="44"/>
      <c r="CG43" s="44"/>
      <c r="CH43" s="44"/>
      <c r="CI43" s="44"/>
      <c r="CJ43" s="121">
        <f t="shared" si="33"/>
      </c>
      <c r="CK43" s="119">
        <f t="shared" si="34"/>
        <v>0</v>
      </c>
      <c r="CL43" s="124">
        <f>IF(CJ43="","",CJ43/SUM(ES43:EV43))</f>
      </c>
      <c r="CM43" s="123">
        <f t="shared" si="35"/>
      </c>
      <c r="CN43" s="120">
        <f>IF(CF43="","",CM43/SUM(DI43:EV43))</f>
      </c>
      <c r="CO43" s="44"/>
      <c r="CP43" s="44"/>
      <c r="CQ43" s="44"/>
      <c r="CR43" s="44"/>
      <c r="CS43" s="121">
        <f t="shared" si="36"/>
      </c>
      <c r="CT43" s="119">
        <f t="shared" si="37"/>
        <v>0</v>
      </c>
      <c r="CU43" s="124">
        <f>IF(CS43="","",CS43/SUM(EW43:EZ43))</f>
      </c>
      <c r="CV43" s="123">
        <f t="shared" si="38"/>
      </c>
      <c r="CW43" s="120">
        <f>IF(CO43="","",CV43/SUM(DI43:EZ43))</f>
      </c>
      <c r="CX43" s="44"/>
      <c r="CY43" s="44"/>
      <c r="CZ43" s="44"/>
      <c r="DA43" s="44"/>
      <c r="DB43" s="121">
        <f t="shared" si="39"/>
      </c>
      <c r="DC43" s="119">
        <f t="shared" si="40"/>
        <v>0</v>
      </c>
      <c r="DD43" s="124">
        <f>IF(DB43="","",DB43/SUM(FA43:FD43))</f>
      </c>
      <c r="DE43" s="123">
        <f t="shared" si="41"/>
      </c>
      <c r="DF43" s="120">
        <f>IF(CX43="","",DE43/SUM(DI43:FD43))</f>
      </c>
      <c r="DG43" s="82" t="str">
        <f t="shared" si="42"/>
        <v>E</v>
      </c>
      <c r="DH43" s="75">
        <f>IF(E43&gt;0,(J43+Q43+Z43+AI43+AR43+BA43+BJ43+BS43+CB43+CK43+CT43+DC43)/SUM(DI43:FD43),0)</f>
        <v>0</v>
      </c>
      <c r="DI43" s="125">
        <f t="shared" si="43"/>
        <v>0</v>
      </c>
      <c r="DJ43" s="125">
        <f t="shared" si="44"/>
        <v>0</v>
      </c>
      <c r="DK43" s="125">
        <f t="shared" si="45"/>
        <v>0</v>
      </c>
      <c r="DL43" s="125">
        <f t="shared" si="46"/>
        <v>0</v>
      </c>
      <c r="DM43" s="75">
        <f t="shared" si="47"/>
        <v>0</v>
      </c>
      <c r="DN43" s="75">
        <f t="shared" si="48"/>
        <v>0</v>
      </c>
      <c r="DO43" s="75">
        <f t="shared" si="49"/>
        <v>0</v>
      </c>
      <c r="DP43" s="75">
        <f t="shared" si="50"/>
        <v>0</v>
      </c>
      <c r="DQ43" s="125">
        <f t="shared" si="51"/>
        <v>0</v>
      </c>
      <c r="DR43" s="125">
        <f t="shared" si="52"/>
        <v>0</v>
      </c>
      <c r="DS43" s="125">
        <f t="shared" si="53"/>
        <v>0</v>
      </c>
      <c r="DT43" s="125">
        <f t="shared" si="54"/>
        <v>0</v>
      </c>
      <c r="DU43" s="75">
        <f t="shared" si="55"/>
        <v>0</v>
      </c>
      <c r="DV43" s="75">
        <f t="shared" si="56"/>
        <v>0</v>
      </c>
      <c r="DW43" s="75">
        <f t="shared" si="57"/>
        <v>0</v>
      </c>
      <c r="DX43" s="75">
        <f t="shared" si="58"/>
        <v>0</v>
      </c>
      <c r="DY43" s="125">
        <f t="shared" si="59"/>
        <v>0</v>
      </c>
      <c r="DZ43" s="125">
        <f t="shared" si="60"/>
        <v>0</v>
      </c>
      <c r="EA43" s="125">
        <f t="shared" si="61"/>
        <v>0</v>
      </c>
      <c r="EB43" s="125">
        <f t="shared" si="62"/>
        <v>0</v>
      </c>
      <c r="EC43" s="75">
        <f t="shared" si="63"/>
        <v>0</v>
      </c>
      <c r="ED43" s="75">
        <f t="shared" si="64"/>
        <v>0</v>
      </c>
      <c r="EE43" s="75">
        <f t="shared" si="65"/>
        <v>0</v>
      </c>
      <c r="EF43" s="75">
        <f t="shared" si="66"/>
        <v>0</v>
      </c>
      <c r="EG43" s="125">
        <f t="shared" si="67"/>
        <v>0</v>
      </c>
      <c r="EH43" s="125">
        <f t="shared" si="68"/>
        <v>0</v>
      </c>
      <c r="EI43" s="125">
        <f t="shared" si="69"/>
        <v>0</v>
      </c>
      <c r="EJ43" s="125">
        <f t="shared" si="70"/>
        <v>0</v>
      </c>
      <c r="EK43" s="75">
        <f t="shared" si="71"/>
        <v>0</v>
      </c>
      <c r="EL43" s="75">
        <f t="shared" si="72"/>
        <v>0</v>
      </c>
      <c r="EM43" s="75">
        <f t="shared" si="73"/>
        <v>0</v>
      </c>
      <c r="EN43" s="75">
        <f t="shared" si="74"/>
        <v>0</v>
      </c>
      <c r="EO43" s="125">
        <f t="shared" si="75"/>
        <v>0</v>
      </c>
      <c r="EP43" s="125">
        <f t="shared" si="76"/>
        <v>0</v>
      </c>
      <c r="EQ43" s="125">
        <f t="shared" si="77"/>
        <v>0</v>
      </c>
      <c r="ER43" s="125">
        <f t="shared" si="78"/>
        <v>0</v>
      </c>
      <c r="ES43" s="75">
        <f t="shared" si="79"/>
        <v>0</v>
      </c>
      <c r="ET43" s="75">
        <f t="shared" si="80"/>
        <v>0</v>
      </c>
      <c r="EU43" s="75">
        <f t="shared" si="81"/>
        <v>0</v>
      </c>
      <c r="EV43" s="75">
        <f t="shared" si="82"/>
        <v>0</v>
      </c>
      <c r="EW43" s="125">
        <f t="shared" si="83"/>
        <v>0</v>
      </c>
      <c r="EX43" s="125">
        <f t="shared" si="84"/>
        <v>0</v>
      </c>
      <c r="EY43" s="125">
        <f t="shared" si="85"/>
        <v>0</v>
      </c>
      <c r="EZ43" s="125">
        <f t="shared" si="86"/>
        <v>0</v>
      </c>
      <c r="FA43" s="75">
        <f t="shared" si="87"/>
        <v>0</v>
      </c>
      <c r="FB43" s="75">
        <f t="shared" si="88"/>
        <v>0</v>
      </c>
      <c r="FC43" s="75">
        <f t="shared" si="89"/>
        <v>0</v>
      </c>
      <c r="FD43" s="75">
        <f t="shared" si="90"/>
        <v>0</v>
      </c>
    </row>
    <row r="44" spans="1:160" ht="11.25">
      <c r="A44" s="126" t="s">
        <v>41</v>
      </c>
      <c r="B44" s="182">
        <v>62</v>
      </c>
      <c r="C44" s="44" t="s">
        <v>97</v>
      </c>
      <c r="D44" s="116">
        <f>IF(E44="","",SUM(DI44:FD44))</f>
        <v>3</v>
      </c>
      <c r="E44" s="117">
        <v>85</v>
      </c>
      <c r="F44" s="117">
        <v>86</v>
      </c>
      <c r="G44" s="267">
        <v>93</v>
      </c>
      <c r="H44" s="117"/>
      <c r="I44" s="118">
        <f t="shared" si="0"/>
        <v>264</v>
      </c>
      <c r="J44" s="119">
        <f t="shared" si="1"/>
        <v>264</v>
      </c>
      <c r="K44" s="120">
        <f t="shared" si="2"/>
        <v>88</v>
      </c>
      <c r="L44" s="44"/>
      <c r="M44" s="44"/>
      <c r="N44" s="44"/>
      <c r="O44" s="44"/>
      <c r="P44" s="121">
        <f t="shared" si="3"/>
      </c>
      <c r="Q44" s="119">
        <f t="shared" si="4"/>
        <v>0</v>
      </c>
      <c r="R44" s="122">
        <f t="shared" si="5"/>
      </c>
      <c r="S44" s="123">
        <f t="shared" si="6"/>
      </c>
      <c r="T44" s="120">
        <f t="shared" si="7"/>
      </c>
      <c r="U44" s="44"/>
      <c r="V44" s="44"/>
      <c r="W44" s="44"/>
      <c r="X44" s="44"/>
      <c r="Y44" s="121">
        <f t="shared" si="8"/>
      </c>
      <c r="Z44" s="119">
        <f t="shared" si="9"/>
        <v>0</v>
      </c>
      <c r="AA44" s="124">
        <f t="shared" si="10"/>
      </c>
      <c r="AB44" s="123">
        <f t="shared" si="11"/>
      </c>
      <c r="AC44" s="120">
        <f t="shared" si="12"/>
      </c>
      <c r="AD44" s="44"/>
      <c r="AE44" s="44"/>
      <c r="AF44" s="44"/>
      <c r="AG44" s="44"/>
      <c r="AH44" s="121">
        <f t="shared" si="13"/>
      </c>
      <c r="AI44" s="119">
        <f t="shared" si="14"/>
        <v>0</v>
      </c>
      <c r="AJ44" s="124">
        <f t="shared" si="15"/>
      </c>
      <c r="AK44" s="123">
        <f t="shared" si="16"/>
      </c>
      <c r="AL44" s="120">
        <f t="shared" si="17"/>
      </c>
      <c r="AM44" s="44"/>
      <c r="AN44" s="44"/>
      <c r="AO44" s="44"/>
      <c r="AP44" s="44"/>
      <c r="AQ44" s="121">
        <f t="shared" si="18"/>
      </c>
      <c r="AR44" s="119">
        <f t="shared" si="19"/>
        <v>0</v>
      </c>
      <c r="AS44" s="124">
        <f>IF(AQ44="","",AQ44/SUM(DY44:EB44))</f>
      </c>
      <c r="AT44" s="123">
        <f t="shared" si="20"/>
      </c>
      <c r="AU44" s="120">
        <f>IF(AM44="","",AT44/SUM(DI44:EB44))</f>
      </c>
      <c r="AV44" s="44"/>
      <c r="AW44" s="44"/>
      <c r="AX44" s="44"/>
      <c r="AY44" s="44"/>
      <c r="AZ44" s="121">
        <f t="shared" si="21"/>
      </c>
      <c r="BA44" s="119">
        <f t="shared" si="22"/>
        <v>0</v>
      </c>
      <c r="BB44" s="124">
        <f>IF(AZ44="","",AZ44/SUM(EC44:EF44))</f>
      </c>
      <c r="BC44" s="123">
        <f t="shared" si="23"/>
      </c>
      <c r="BD44" s="120">
        <f>IF(AV44="","",BC44/SUM(DI44:EF44))</f>
      </c>
      <c r="BE44" s="44"/>
      <c r="BF44" s="44"/>
      <c r="BG44" s="44"/>
      <c r="BH44" s="44"/>
      <c r="BI44" s="121">
        <f t="shared" si="24"/>
      </c>
      <c r="BJ44" s="119">
        <f t="shared" si="25"/>
        <v>0</v>
      </c>
      <c r="BK44" s="124">
        <f>IF(BI44="","",BI44/SUM(EG44:EJ44))</f>
      </c>
      <c r="BL44" s="123">
        <f t="shared" si="26"/>
      </c>
      <c r="BM44" s="120">
        <f>IF(BE44="","",BL44/SUM(DI44:EJ44))</f>
      </c>
      <c r="BN44" s="44"/>
      <c r="BO44" s="44"/>
      <c r="BP44" s="44"/>
      <c r="BQ44" s="44"/>
      <c r="BR44" s="121">
        <f t="shared" si="27"/>
      </c>
      <c r="BS44" s="119">
        <f t="shared" si="28"/>
        <v>0</v>
      </c>
      <c r="BT44" s="124">
        <f>IF(BR44="","",BR44/SUM(EK44:EN44))</f>
      </c>
      <c r="BU44" s="123">
        <f t="shared" si="29"/>
      </c>
      <c r="BV44" s="120">
        <f>IF(BN44="","",BU44/SUM(DI44:EN44))</f>
      </c>
      <c r="BW44" s="44"/>
      <c r="BX44" s="44"/>
      <c r="BY44" s="44"/>
      <c r="BZ44" s="44"/>
      <c r="CA44" s="121">
        <f t="shared" si="30"/>
      </c>
      <c r="CB44" s="119">
        <f t="shared" si="31"/>
        <v>0</v>
      </c>
      <c r="CC44" s="124">
        <f>IF(CA44="","",CA44/SUM(EO44:ER44))</f>
      </c>
      <c r="CD44" s="123">
        <f t="shared" si="32"/>
      </c>
      <c r="CE44" s="120">
        <f>IF(BW44="","",CD44/SUM(DI44:ER44))</f>
      </c>
      <c r="CF44" s="44"/>
      <c r="CG44" s="44"/>
      <c r="CH44" s="44"/>
      <c r="CI44" s="44"/>
      <c r="CJ44" s="121">
        <f t="shared" si="33"/>
      </c>
      <c r="CK44" s="119">
        <f t="shared" si="34"/>
        <v>0</v>
      </c>
      <c r="CL44" s="124">
        <f>IF(CJ44="","",CJ44/SUM(ES44:EV44))</f>
      </c>
      <c r="CM44" s="123">
        <f t="shared" si="35"/>
      </c>
      <c r="CN44" s="120">
        <f>IF(CF44="","",CM44/SUM(DI44:EV44))</f>
      </c>
      <c r="CO44" s="44"/>
      <c r="CP44" s="44"/>
      <c r="CQ44" s="44"/>
      <c r="CR44" s="44"/>
      <c r="CS44" s="121">
        <f t="shared" si="36"/>
      </c>
      <c r="CT44" s="119">
        <f t="shared" si="37"/>
        <v>0</v>
      </c>
      <c r="CU44" s="124">
        <f>IF(CS44="","",CS44/SUM(EW44:EZ44))</f>
      </c>
      <c r="CV44" s="123">
        <f t="shared" si="38"/>
      </c>
      <c r="CW44" s="120">
        <f>IF(CO44="","",CV44/SUM(DI44:EZ44))</f>
      </c>
      <c r="CX44" s="44"/>
      <c r="CY44" s="44"/>
      <c r="CZ44" s="44"/>
      <c r="DA44" s="44"/>
      <c r="DB44" s="121">
        <f t="shared" si="39"/>
      </c>
      <c r="DC44" s="119">
        <f t="shared" si="40"/>
        <v>0</v>
      </c>
      <c r="DD44" s="124">
        <f>IF(DB44="","",DB44/SUM(FA44:FD44))</f>
      </c>
      <c r="DE44" s="123">
        <f t="shared" si="41"/>
      </c>
      <c r="DF44" s="120">
        <f>IF(CX44="","",DE44/SUM(DI44:FD44))</f>
      </c>
      <c r="DG44" s="82" t="str">
        <f t="shared" si="42"/>
        <v>E</v>
      </c>
      <c r="DH44" s="75">
        <f>IF(E44&gt;0,(J44+Q44+Z44+AI44+AR44+BA44+BJ44+BS44+CB44+CK44+CT44+DC44)/SUM(DI44:FD44),0)</f>
        <v>88</v>
      </c>
      <c r="DI44" s="125">
        <f t="shared" si="43"/>
        <v>1</v>
      </c>
      <c r="DJ44" s="125">
        <f t="shared" si="44"/>
        <v>1</v>
      </c>
      <c r="DK44" s="125">
        <f t="shared" si="45"/>
        <v>1</v>
      </c>
      <c r="DL44" s="125">
        <f t="shared" si="46"/>
        <v>0</v>
      </c>
      <c r="DM44" s="75">
        <f t="shared" si="47"/>
        <v>0</v>
      </c>
      <c r="DN44" s="75">
        <f t="shared" si="48"/>
        <v>0</v>
      </c>
      <c r="DO44" s="75">
        <f t="shared" si="49"/>
        <v>0</v>
      </c>
      <c r="DP44" s="75">
        <f t="shared" si="50"/>
        <v>0</v>
      </c>
      <c r="DQ44" s="125">
        <f t="shared" si="51"/>
        <v>0</v>
      </c>
      <c r="DR44" s="125">
        <f t="shared" si="52"/>
        <v>0</v>
      </c>
      <c r="DS44" s="125">
        <f t="shared" si="53"/>
        <v>0</v>
      </c>
      <c r="DT44" s="125">
        <f t="shared" si="54"/>
        <v>0</v>
      </c>
      <c r="DU44" s="75">
        <f t="shared" si="55"/>
        <v>0</v>
      </c>
      <c r="DV44" s="75">
        <f t="shared" si="56"/>
        <v>0</v>
      </c>
      <c r="DW44" s="75">
        <f t="shared" si="57"/>
        <v>0</v>
      </c>
      <c r="DX44" s="75">
        <f t="shared" si="58"/>
        <v>0</v>
      </c>
      <c r="DY44" s="125">
        <f t="shared" si="59"/>
        <v>0</v>
      </c>
      <c r="DZ44" s="125">
        <f t="shared" si="60"/>
        <v>0</v>
      </c>
      <c r="EA44" s="125">
        <f t="shared" si="61"/>
        <v>0</v>
      </c>
      <c r="EB44" s="125">
        <f t="shared" si="62"/>
        <v>0</v>
      </c>
      <c r="EC44" s="75">
        <f t="shared" si="63"/>
        <v>0</v>
      </c>
      <c r="ED44" s="75">
        <f t="shared" si="64"/>
        <v>0</v>
      </c>
      <c r="EE44" s="75">
        <f t="shared" si="65"/>
        <v>0</v>
      </c>
      <c r="EF44" s="75">
        <f t="shared" si="66"/>
        <v>0</v>
      </c>
      <c r="EG44" s="125">
        <f t="shared" si="67"/>
        <v>0</v>
      </c>
      <c r="EH44" s="125">
        <f t="shared" si="68"/>
        <v>0</v>
      </c>
      <c r="EI44" s="125">
        <f t="shared" si="69"/>
        <v>0</v>
      </c>
      <c r="EJ44" s="125">
        <f t="shared" si="70"/>
        <v>0</v>
      </c>
      <c r="EK44" s="75">
        <f t="shared" si="71"/>
        <v>0</v>
      </c>
      <c r="EL44" s="75">
        <f t="shared" si="72"/>
        <v>0</v>
      </c>
      <c r="EM44" s="75">
        <f t="shared" si="73"/>
        <v>0</v>
      </c>
      <c r="EN44" s="75">
        <f t="shared" si="74"/>
        <v>0</v>
      </c>
      <c r="EO44" s="125">
        <f t="shared" si="75"/>
        <v>0</v>
      </c>
      <c r="EP44" s="125">
        <f t="shared" si="76"/>
        <v>0</v>
      </c>
      <c r="EQ44" s="125">
        <f t="shared" si="77"/>
        <v>0</v>
      </c>
      <c r="ER44" s="125">
        <f t="shared" si="78"/>
        <v>0</v>
      </c>
      <c r="ES44" s="75">
        <f t="shared" si="79"/>
        <v>0</v>
      </c>
      <c r="ET44" s="75">
        <f t="shared" si="80"/>
        <v>0</v>
      </c>
      <c r="EU44" s="75">
        <f t="shared" si="81"/>
        <v>0</v>
      </c>
      <c r="EV44" s="75">
        <f t="shared" si="82"/>
        <v>0</v>
      </c>
      <c r="EW44" s="125">
        <f t="shared" si="83"/>
        <v>0</v>
      </c>
      <c r="EX44" s="125">
        <f t="shared" si="84"/>
        <v>0</v>
      </c>
      <c r="EY44" s="125">
        <f t="shared" si="85"/>
        <v>0</v>
      </c>
      <c r="EZ44" s="125">
        <f t="shared" si="86"/>
        <v>0</v>
      </c>
      <c r="FA44" s="75">
        <f t="shared" si="87"/>
        <v>0</v>
      </c>
      <c r="FB44" s="75">
        <f t="shared" si="88"/>
        <v>0</v>
      </c>
      <c r="FC44" s="75">
        <f t="shared" si="89"/>
        <v>0</v>
      </c>
      <c r="FD44" s="75">
        <f t="shared" si="90"/>
        <v>0</v>
      </c>
    </row>
    <row r="45" spans="1:160" ht="11.25">
      <c r="A45" s="126" t="s">
        <v>41</v>
      </c>
      <c r="B45" s="182">
        <v>65</v>
      </c>
      <c r="C45" s="73" t="s">
        <v>50</v>
      </c>
      <c r="D45" s="116">
        <f>IF(E45="","",SUM(DI45:FD45))</f>
        <v>28</v>
      </c>
      <c r="E45" s="117">
        <v>52</v>
      </c>
      <c r="F45" s="117">
        <v>68</v>
      </c>
      <c r="G45" s="117">
        <v>74</v>
      </c>
      <c r="H45" s="117">
        <v>72</v>
      </c>
      <c r="I45" s="118">
        <f t="shared" si="0"/>
        <v>266</v>
      </c>
      <c r="J45" s="119">
        <f t="shared" si="1"/>
        <v>266</v>
      </c>
      <c r="K45" s="120">
        <f t="shared" si="2"/>
        <v>66.5</v>
      </c>
      <c r="L45" s="44">
        <v>81</v>
      </c>
      <c r="M45" s="44">
        <v>91</v>
      </c>
      <c r="N45" s="44">
        <v>87</v>
      </c>
      <c r="O45" s="44">
        <v>77</v>
      </c>
      <c r="P45" s="121">
        <f t="shared" si="3"/>
        <v>336</v>
      </c>
      <c r="Q45" s="119">
        <f t="shared" si="4"/>
        <v>336</v>
      </c>
      <c r="R45" s="122">
        <f t="shared" si="5"/>
        <v>84</v>
      </c>
      <c r="S45" s="123">
        <f t="shared" si="6"/>
        <v>602</v>
      </c>
      <c r="T45" s="120">
        <f t="shared" si="7"/>
        <v>75.25</v>
      </c>
      <c r="U45" s="44">
        <v>78</v>
      </c>
      <c r="V45" s="44">
        <v>77</v>
      </c>
      <c r="W45" s="44">
        <v>73</v>
      </c>
      <c r="X45" s="44">
        <v>64</v>
      </c>
      <c r="Y45" s="121">
        <f t="shared" si="8"/>
        <v>292</v>
      </c>
      <c r="Z45" s="119">
        <f t="shared" si="9"/>
        <v>292</v>
      </c>
      <c r="AA45" s="124">
        <f t="shared" si="10"/>
        <v>73</v>
      </c>
      <c r="AB45" s="123">
        <f t="shared" si="11"/>
        <v>894</v>
      </c>
      <c r="AC45" s="120">
        <f t="shared" si="12"/>
        <v>74.5</v>
      </c>
      <c r="AD45" s="44">
        <v>81</v>
      </c>
      <c r="AE45" s="44">
        <v>96</v>
      </c>
      <c r="AF45" s="44">
        <v>62</v>
      </c>
      <c r="AG45" s="44">
        <v>97</v>
      </c>
      <c r="AH45" s="121">
        <f t="shared" si="13"/>
        <v>336</v>
      </c>
      <c r="AI45" s="119">
        <f t="shared" si="14"/>
        <v>336</v>
      </c>
      <c r="AJ45" s="124">
        <f t="shared" si="15"/>
        <v>84</v>
      </c>
      <c r="AK45" s="123">
        <f t="shared" si="16"/>
        <v>1230</v>
      </c>
      <c r="AL45" s="120">
        <f t="shared" si="17"/>
        <v>76.875</v>
      </c>
      <c r="AM45" s="44">
        <v>55</v>
      </c>
      <c r="AN45" s="44">
        <v>93</v>
      </c>
      <c r="AO45" s="44">
        <v>73</v>
      </c>
      <c r="AP45" s="44">
        <v>91</v>
      </c>
      <c r="AQ45" s="121">
        <f t="shared" si="18"/>
        <v>312</v>
      </c>
      <c r="AR45" s="119">
        <f t="shared" si="19"/>
        <v>312</v>
      </c>
      <c r="AS45" s="124">
        <f>IF(AQ45="","",AQ45/SUM(DY45:EB45))</f>
        <v>78</v>
      </c>
      <c r="AT45" s="123">
        <f t="shared" si="20"/>
        <v>1542</v>
      </c>
      <c r="AU45" s="120">
        <f>IF(AM45="","",AT45/SUM(DI45:EB45))</f>
        <v>77.1</v>
      </c>
      <c r="AV45" s="44">
        <v>90</v>
      </c>
      <c r="AW45" s="44">
        <v>79</v>
      </c>
      <c r="AX45" s="44">
        <v>71</v>
      </c>
      <c r="AY45" s="44">
        <v>86</v>
      </c>
      <c r="AZ45" s="121">
        <f t="shared" si="21"/>
        <v>326</v>
      </c>
      <c r="BA45" s="119">
        <f t="shared" si="22"/>
        <v>326</v>
      </c>
      <c r="BB45" s="124">
        <f>IF(AZ45="","",AZ45/SUM(EC45:EF45))</f>
        <v>81.5</v>
      </c>
      <c r="BC45" s="123">
        <f t="shared" si="23"/>
        <v>1868</v>
      </c>
      <c r="BD45" s="120">
        <f>IF(AV45="","",BC45/SUM(DI45:EF45))</f>
        <v>77.83333333333333</v>
      </c>
      <c r="BE45" s="44">
        <v>85</v>
      </c>
      <c r="BF45" s="44">
        <v>88</v>
      </c>
      <c r="BG45" s="44">
        <v>98</v>
      </c>
      <c r="BH45" s="44">
        <v>84</v>
      </c>
      <c r="BI45" s="121">
        <f t="shared" si="24"/>
        <v>355</v>
      </c>
      <c r="BJ45" s="119">
        <f t="shared" si="25"/>
        <v>355</v>
      </c>
      <c r="BK45" s="124">
        <f>IF(BI45="","",BI45/SUM(EG45:EJ45))</f>
        <v>88.75</v>
      </c>
      <c r="BL45" s="123">
        <f t="shared" si="26"/>
        <v>2223</v>
      </c>
      <c r="BM45" s="120">
        <f>IF(BE45="","",BL45/SUM(DI45:EJ45))</f>
        <v>79.39285714285714</v>
      </c>
      <c r="BN45" s="44"/>
      <c r="BO45" s="44"/>
      <c r="BP45" s="44"/>
      <c r="BQ45" s="44"/>
      <c r="BR45" s="121">
        <f t="shared" si="27"/>
      </c>
      <c r="BS45" s="119">
        <f t="shared" si="28"/>
        <v>0</v>
      </c>
      <c r="BT45" s="124">
        <f>IF(BR45="","",BR45/SUM(EK45:EN45))</f>
      </c>
      <c r="BU45" s="123">
        <f t="shared" si="29"/>
      </c>
      <c r="BV45" s="120">
        <f>IF(BN45="","",BU45/SUM(DI45:EN45))</f>
      </c>
      <c r="BW45" s="44"/>
      <c r="BX45" s="44"/>
      <c r="BY45" s="44"/>
      <c r="BZ45" s="44"/>
      <c r="CA45" s="121">
        <f t="shared" si="30"/>
      </c>
      <c r="CB45" s="119">
        <f t="shared" si="31"/>
        <v>0</v>
      </c>
      <c r="CC45" s="124">
        <f>IF(CA45="","",CA45/SUM(EO45:ER45))</f>
      </c>
      <c r="CD45" s="123">
        <f t="shared" si="32"/>
      </c>
      <c r="CE45" s="120">
        <f>IF(BW45="","",CD45/SUM(DI45:ER45))</f>
      </c>
      <c r="CF45" s="44"/>
      <c r="CG45" s="44"/>
      <c r="CH45" s="44"/>
      <c r="CI45" s="44"/>
      <c r="CJ45" s="121">
        <f t="shared" si="33"/>
      </c>
      <c r="CK45" s="119">
        <f t="shared" si="34"/>
        <v>0</v>
      </c>
      <c r="CL45" s="124">
        <f>IF(CJ45="","",CJ45/SUM(ES45:EV45))</f>
      </c>
      <c r="CM45" s="123">
        <f t="shared" si="35"/>
      </c>
      <c r="CN45" s="120">
        <f>IF(CF45="","",CM45/SUM(DI45:EV45))</f>
      </c>
      <c r="CO45" s="44"/>
      <c r="CP45" s="44"/>
      <c r="CQ45" s="44"/>
      <c r="CR45" s="44"/>
      <c r="CS45" s="121">
        <f t="shared" si="36"/>
      </c>
      <c r="CT45" s="119">
        <f t="shared" si="37"/>
        <v>0</v>
      </c>
      <c r="CU45" s="124">
        <f>IF(CS45="","",CS45/SUM(EW45:EZ45))</f>
      </c>
      <c r="CV45" s="123">
        <f t="shared" si="38"/>
      </c>
      <c r="CW45" s="120">
        <f>IF(CO45="","",CV45/SUM(DI45:EZ45))</f>
      </c>
      <c r="CX45" s="44"/>
      <c r="CY45" s="44"/>
      <c r="CZ45" s="44"/>
      <c r="DA45" s="44"/>
      <c r="DB45" s="121">
        <f t="shared" si="39"/>
      </c>
      <c r="DC45" s="119">
        <f t="shared" si="40"/>
        <v>0</v>
      </c>
      <c r="DD45" s="124">
        <f>IF(DB45="","",DB45/SUM(FA45:FD45))</f>
      </c>
      <c r="DE45" s="123">
        <f t="shared" si="41"/>
      </c>
      <c r="DF45" s="120">
        <f>IF(CX45="","",DE45/SUM(DI45:FD45))</f>
      </c>
      <c r="DG45" s="82" t="str">
        <f t="shared" si="42"/>
        <v>E</v>
      </c>
      <c r="DH45" s="75">
        <f>IF(E45&gt;0,(J45+Q45+Z45+AI45+AR45+BA45+BJ45+BS45+CB45+CK45+CT45+DC45)/SUM(DI45:FD45),0)</f>
        <v>79.39285714285714</v>
      </c>
      <c r="DI45" s="125">
        <f t="shared" si="43"/>
        <v>1</v>
      </c>
      <c r="DJ45" s="125">
        <f t="shared" si="44"/>
        <v>1</v>
      </c>
      <c r="DK45" s="125">
        <f t="shared" si="45"/>
        <v>1</v>
      </c>
      <c r="DL45" s="125">
        <f t="shared" si="46"/>
        <v>1</v>
      </c>
      <c r="DM45" s="75">
        <f t="shared" si="47"/>
        <v>1</v>
      </c>
      <c r="DN45" s="75">
        <f t="shared" si="48"/>
        <v>1</v>
      </c>
      <c r="DO45" s="75">
        <f t="shared" si="49"/>
        <v>1</v>
      </c>
      <c r="DP45" s="75">
        <f t="shared" si="50"/>
        <v>1</v>
      </c>
      <c r="DQ45" s="125">
        <f t="shared" si="51"/>
        <v>1</v>
      </c>
      <c r="DR45" s="125">
        <f t="shared" si="52"/>
        <v>1</v>
      </c>
      <c r="DS45" s="125">
        <f t="shared" si="53"/>
        <v>1</v>
      </c>
      <c r="DT45" s="125">
        <f t="shared" si="54"/>
        <v>1</v>
      </c>
      <c r="DU45" s="75">
        <f t="shared" si="55"/>
        <v>1</v>
      </c>
      <c r="DV45" s="75">
        <f t="shared" si="56"/>
        <v>1</v>
      </c>
      <c r="DW45" s="75">
        <f t="shared" si="57"/>
        <v>1</v>
      </c>
      <c r="DX45" s="75">
        <f t="shared" si="58"/>
        <v>1</v>
      </c>
      <c r="DY45" s="125">
        <f t="shared" si="59"/>
        <v>1</v>
      </c>
      <c r="DZ45" s="125">
        <f t="shared" si="60"/>
        <v>1</v>
      </c>
      <c r="EA45" s="125">
        <f t="shared" si="61"/>
        <v>1</v>
      </c>
      <c r="EB45" s="125">
        <f t="shared" si="62"/>
        <v>1</v>
      </c>
      <c r="EC45" s="75">
        <f t="shared" si="63"/>
        <v>1</v>
      </c>
      <c r="ED45" s="75">
        <f t="shared" si="64"/>
        <v>1</v>
      </c>
      <c r="EE45" s="75">
        <f t="shared" si="65"/>
        <v>1</v>
      </c>
      <c r="EF45" s="75">
        <f t="shared" si="66"/>
        <v>1</v>
      </c>
      <c r="EG45" s="125">
        <f t="shared" si="67"/>
        <v>1</v>
      </c>
      <c r="EH45" s="125">
        <f t="shared" si="68"/>
        <v>1</v>
      </c>
      <c r="EI45" s="125">
        <f t="shared" si="69"/>
        <v>1</v>
      </c>
      <c r="EJ45" s="125">
        <f t="shared" si="70"/>
        <v>1</v>
      </c>
      <c r="EK45" s="75">
        <f t="shared" si="71"/>
        <v>0</v>
      </c>
      <c r="EL45" s="75">
        <f t="shared" si="72"/>
        <v>0</v>
      </c>
      <c r="EM45" s="75">
        <f t="shared" si="73"/>
        <v>0</v>
      </c>
      <c r="EN45" s="75">
        <f t="shared" si="74"/>
        <v>0</v>
      </c>
      <c r="EO45" s="125">
        <f t="shared" si="75"/>
        <v>0</v>
      </c>
      <c r="EP45" s="125">
        <f t="shared" si="76"/>
        <v>0</v>
      </c>
      <c r="EQ45" s="125">
        <f t="shared" si="77"/>
        <v>0</v>
      </c>
      <c r="ER45" s="125">
        <f t="shared" si="78"/>
        <v>0</v>
      </c>
      <c r="ES45" s="75">
        <f t="shared" si="79"/>
        <v>0</v>
      </c>
      <c r="ET45" s="75">
        <f t="shared" si="80"/>
        <v>0</v>
      </c>
      <c r="EU45" s="75">
        <f t="shared" si="81"/>
        <v>0</v>
      </c>
      <c r="EV45" s="75">
        <f t="shared" si="82"/>
        <v>0</v>
      </c>
      <c r="EW45" s="125">
        <f t="shared" si="83"/>
        <v>0</v>
      </c>
      <c r="EX45" s="125">
        <f t="shared" si="84"/>
        <v>0</v>
      </c>
      <c r="EY45" s="125">
        <f t="shared" si="85"/>
        <v>0</v>
      </c>
      <c r="EZ45" s="125">
        <f t="shared" si="86"/>
        <v>0</v>
      </c>
      <c r="FA45" s="75">
        <f t="shared" si="87"/>
        <v>0</v>
      </c>
      <c r="FB45" s="75">
        <f t="shared" si="88"/>
        <v>0</v>
      </c>
      <c r="FC45" s="75">
        <f t="shared" si="89"/>
        <v>0</v>
      </c>
      <c r="FD45" s="75">
        <f t="shared" si="90"/>
        <v>0</v>
      </c>
    </row>
    <row r="46" spans="1:160" ht="11.25">
      <c r="A46" s="126" t="s">
        <v>41</v>
      </c>
      <c r="B46" s="182">
        <v>76</v>
      </c>
      <c r="C46" s="44" t="s">
        <v>72</v>
      </c>
      <c r="D46" s="116">
        <f>IF(E46="","",SUM(DI46:FD46))</f>
        <v>4</v>
      </c>
      <c r="E46" s="117">
        <v>63</v>
      </c>
      <c r="F46" s="117">
        <v>90</v>
      </c>
      <c r="G46" s="117">
        <v>75</v>
      </c>
      <c r="H46" s="117">
        <v>84</v>
      </c>
      <c r="I46" s="118">
        <f t="shared" si="0"/>
        <v>312</v>
      </c>
      <c r="J46" s="119">
        <f t="shared" si="1"/>
        <v>312</v>
      </c>
      <c r="K46" s="120">
        <f t="shared" si="2"/>
        <v>78</v>
      </c>
      <c r="L46" s="44"/>
      <c r="M46" s="44"/>
      <c r="N46" s="44"/>
      <c r="O46" s="44"/>
      <c r="P46" s="121">
        <f t="shared" si="3"/>
      </c>
      <c r="Q46" s="119">
        <f t="shared" si="4"/>
        <v>0</v>
      </c>
      <c r="R46" s="122">
        <f t="shared" si="5"/>
      </c>
      <c r="S46" s="123">
        <f t="shared" si="6"/>
      </c>
      <c r="T46" s="120">
        <f t="shared" si="7"/>
      </c>
      <c r="U46" s="44"/>
      <c r="V46" s="44"/>
      <c r="W46" s="44"/>
      <c r="X46" s="44"/>
      <c r="Y46" s="121">
        <f t="shared" si="8"/>
      </c>
      <c r="Z46" s="119">
        <f t="shared" si="9"/>
        <v>0</v>
      </c>
      <c r="AA46" s="124">
        <f t="shared" si="10"/>
      </c>
      <c r="AB46" s="123">
        <f t="shared" si="11"/>
      </c>
      <c r="AC46" s="120">
        <f t="shared" si="12"/>
      </c>
      <c r="AD46" s="44"/>
      <c r="AE46" s="44"/>
      <c r="AF46" s="44"/>
      <c r="AG46" s="44"/>
      <c r="AH46" s="121">
        <f t="shared" si="13"/>
      </c>
      <c r="AI46" s="119">
        <f t="shared" si="14"/>
        <v>0</v>
      </c>
      <c r="AJ46" s="124">
        <f t="shared" si="15"/>
      </c>
      <c r="AK46" s="123">
        <f t="shared" si="16"/>
      </c>
      <c r="AL46" s="120">
        <f t="shared" si="17"/>
      </c>
      <c r="AM46" s="44"/>
      <c r="AN46" s="44"/>
      <c r="AO46" s="44"/>
      <c r="AP46" s="44"/>
      <c r="AQ46" s="121">
        <f t="shared" si="18"/>
      </c>
      <c r="AR46" s="119">
        <f t="shared" si="19"/>
        <v>0</v>
      </c>
      <c r="AS46" s="124">
        <f>IF(AQ46="","",AQ46/SUM(DY46:EB46))</f>
      </c>
      <c r="AT46" s="123">
        <f t="shared" si="20"/>
      </c>
      <c r="AU46" s="120">
        <f>IF(AM46="","",AT46/SUM(DI46:EB46))</f>
      </c>
      <c r="AV46" s="44"/>
      <c r="AW46" s="44"/>
      <c r="AX46" s="44"/>
      <c r="AY46" s="44"/>
      <c r="AZ46" s="121">
        <f t="shared" si="21"/>
      </c>
      <c r="BA46" s="119">
        <f t="shared" si="22"/>
        <v>0</v>
      </c>
      <c r="BB46" s="124">
        <f>IF(AZ46="","",AZ46/SUM(EC46:EF46))</f>
      </c>
      <c r="BC46" s="123">
        <f t="shared" si="23"/>
      </c>
      <c r="BD46" s="120">
        <f>IF(AV46="","",BC46/SUM(DI46:EF46))</f>
      </c>
      <c r="BE46" s="44"/>
      <c r="BF46" s="44"/>
      <c r="BG46" s="44"/>
      <c r="BH46" s="44"/>
      <c r="BI46" s="121">
        <f t="shared" si="24"/>
      </c>
      <c r="BJ46" s="119">
        <f t="shared" si="25"/>
        <v>0</v>
      </c>
      <c r="BK46" s="124">
        <f>IF(BI46="","",BI46/SUM(EG46:EJ46))</f>
      </c>
      <c r="BL46" s="123">
        <f t="shared" si="26"/>
      </c>
      <c r="BM46" s="120">
        <f>IF(BE46="","",BL46/SUM(DI46:EJ46))</f>
      </c>
      <c r="BN46" s="44"/>
      <c r="BO46" s="44"/>
      <c r="BP46" s="44"/>
      <c r="BQ46" s="44"/>
      <c r="BR46" s="121">
        <f t="shared" si="27"/>
      </c>
      <c r="BS46" s="119">
        <f t="shared" si="28"/>
        <v>0</v>
      </c>
      <c r="BT46" s="124">
        <f>IF(BR46="","",BR46/SUM(EK46:EN46))</f>
      </c>
      <c r="BU46" s="123">
        <f t="shared" si="29"/>
      </c>
      <c r="BV46" s="120">
        <f>IF(BN46="","",BU46/SUM(DI46:EN46))</f>
      </c>
      <c r="BW46" s="44"/>
      <c r="BX46" s="44"/>
      <c r="BY46" s="44"/>
      <c r="BZ46" s="44"/>
      <c r="CA46" s="121">
        <f t="shared" si="30"/>
      </c>
      <c r="CB46" s="119">
        <f t="shared" si="31"/>
        <v>0</v>
      </c>
      <c r="CC46" s="124">
        <f>IF(CA46="","",CA46/SUM(EO46:ER46))</f>
      </c>
      <c r="CD46" s="123">
        <f t="shared" si="32"/>
      </c>
      <c r="CE46" s="120">
        <f>IF(BW46="","",CD46/SUM(DI46:ER46))</f>
      </c>
      <c r="CF46" s="44"/>
      <c r="CG46" s="44"/>
      <c r="CH46" s="44"/>
      <c r="CI46" s="44"/>
      <c r="CJ46" s="121">
        <f t="shared" si="33"/>
      </c>
      <c r="CK46" s="119">
        <f t="shared" si="34"/>
        <v>0</v>
      </c>
      <c r="CL46" s="124">
        <f>IF(CJ46="","",CJ46/SUM(ES46:EV46))</f>
      </c>
      <c r="CM46" s="123">
        <f t="shared" si="35"/>
      </c>
      <c r="CN46" s="120">
        <f>IF(CF46="","",CM46/SUM(DI46:EV46))</f>
      </c>
      <c r="CO46" s="44"/>
      <c r="CP46" s="44"/>
      <c r="CQ46" s="44"/>
      <c r="CR46" s="44"/>
      <c r="CS46" s="121">
        <f t="shared" si="36"/>
      </c>
      <c r="CT46" s="119">
        <f t="shared" si="37"/>
        <v>0</v>
      </c>
      <c r="CU46" s="124">
        <f>IF(CS46="","",CS46/SUM(EW46:EZ46))</f>
      </c>
      <c r="CV46" s="123">
        <f t="shared" si="38"/>
      </c>
      <c r="CW46" s="120">
        <f>IF(CO46="","",CV46/SUM(DI46:EZ46))</f>
      </c>
      <c r="CX46" s="44"/>
      <c r="CY46" s="44"/>
      <c r="CZ46" s="44"/>
      <c r="DA46" s="44"/>
      <c r="DB46" s="121">
        <f t="shared" si="39"/>
      </c>
      <c r="DC46" s="119">
        <f t="shared" si="40"/>
        <v>0</v>
      </c>
      <c r="DD46" s="124">
        <f>IF(DB46="","",DB46/SUM(FA46:FD46))</f>
      </c>
      <c r="DE46" s="123">
        <f t="shared" si="41"/>
      </c>
      <c r="DF46" s="120">
        <f>IF(CX46="","",DE46/SUM(DI46:FD46))</f>
      </c>
      <c r="DG46" s="82" t="str">
        <f t="shared" si="42"/>
        <v>E</v>
      </c>
      <c r="DH46" s="75">
        <f>IF(E46&gt;0,(J46+Q46+Z46+AI46+AR46+BA46+BJ46+BS46+CB46+CK46+CT46+DC46)/SUM(DI46:FD46),0)</f>
        <v>78</v>
      </c>
      <c r="DI46" s="125">
        <f t="shared" si="43"/>
        <v>1</v>
      </c>
      <c r="DJ46" s="125">
        <f t="shared" si="44"/>
        <v>1</v>
      </c>
      <c r="DK46" s="125">
        <f t="shared" si="45"/>
        <v>1</v>
      </c>
      <c r="DL46" s="125">
        <f t="shared" si="46"/>
        <v>1</v>
      </c>
      <c r="DM46" s="75">
        <f t="shared" si="47"/>
        <v>0</v>
      </c>
      <c r="DN46" s="75">
        <f t="shared" si="48"/>
        <v>0</v>
      </c>
      <c r="DO46" s="75">
        <f t="shared" si="49"/>
        <v>0</v>
      </c>
      <c r="DP46" s="75">
        <f t="shared" si="50"/>
        <v>0</v>
      </c>
      <c r="DQ46" s="125">
        <f t="shared" si="51"/>
        <v>0</v>
      </c>
      <c r="DR46" s="125">
        <f t="shared" si="52"/>
        <v>0</v>
      </c>
      <c r="DS46" s="125">
        <f t="shared" si="53"/>
        <v>0</v>
      </c>
      <c r="DT46" s="125">
        <f t="shared" si="54"/>
        <v>0</v>
      </c>
      <c r="DU46" s="75">
        <f t="shared" si="55"/>
        <v>0</v>
      </c>
      <c r="DV46" s="75">
        <f t="shared" si="56"/>
        <v>0</v>
      </c>
      <c r="DW46" s="75">
        <f t="shared" si="57"/>
        <v>0</v>
      </c>
      <c r="DX46" s="75">
        <f t="shared" si="58"/>
        <v>0</v>
      </c>
      <c r="DY46" s="125">
        <f t="shared" si="59"/>
        <v>0</v>
      </c>
      <c r="DZ46" s="125">
        <f t="shared" si="60"/>
        <v>0</v>
      </c>
      <c r="EA46" s="125">
        <f t="shared" si="61"/>
        <v>0</v>
      </c>
      <c r="EB46" s="125">
        <f t="shared" si="62"/>
        <v>0</v>
      </c>
      <c r="EC46" s="75">
        <f t="shared" si="63"/>
        <v>0</v>
      </c>
      <c r="ED46" s="75">
        <f t="shared" si="64"/>
        <v>0</v>
      </c>
      <c r="EE46" s="75">
        <f t="shared" si="65"/>
        <v>0</v>
      </c>
      <c r="EF46" s="75">
        <f t="shared" si="66"/>
        <v>0</v>
      </c>
      <c r="EG46" s="125">
        <f t="shared" si="67"/>
        <v>0</v>
      </c>
      <c r="EH46" s="125">
        <f t="shared" si="68"/>
        <v>0</v>
      </c>
      <c r="EI46" s="125">
        <f t="shared" si="69"/>
        <v>0</v>
      </c>
      <c r="EJ46" s="125">
        <f t="shared" si="70"/>
        <v>0</v>
      </c>
      <c r="EK46" s="75">
        <f t="shared" si="71"/>
        <v>0</v>
      </c>
      <c r="EL46" s="75">
        <f t="shared" si="72"/>
        <v>0</v>
      </c>
      <c r="EM46" s="75">
        <f t="shared" si="73"/>
        <v>0</v>
      </c>
      <c r="EN46" s="75">
        <f t="shared" si="74"/>
        <v>0</v>
      </c>
      <c r="EO46" s="125">
        <f t="shared" si="75"/>
        <v>0</v>
      </c>
      <c r="EP46" s="125">
        <f t="shared" si="76"/>
        <v>0</v>
      </c>
      <c r="EQ46" s="125">
        <f t="shared" si="77"/>
        <v>0</v>
      </c>
      <c r="ER46" s="125">
        <f t="shared" si="78"/>
        <v>0</v>
      </c>
      <c r="ES46" s="75">
        <f t="shared" si="79"/>
        <v>0</v>
      </c>
      <c r="ET46" s="75">
        <f t="shared" si="80"/>
        <v>0</v>
      </c>
      <c r="EU46" s="75">
        <f t="shared" si="81"/>
        <v>0</v>
      </c>
      <c r="EV46" s="75">
        <f t="shared" si="82"/>
        <v>0</v>
      </c>
      <c r="EW46" s="125">
        <f t="shared" si="83"/>
        <v>0</v>
      </c>
      <c r="EX46" s="125">
        <f t="shared" si="84"/>
        <v>0</v>
      </c>
      <c r="EY46" s="125">
        <f t="shared" si="85"/>
        <v>0</v>
      </c>
      <c r="EZ46" s="125">
        <f t="shared" si="86"/>
        <v>0</v>
      </c>
      <c r="FA46" s="75">
        <f t="shared" si="87"/>
        <v>0</v>
      </c>
      <c r="FB46" s="75">
        <f t="shared" si="88"/>
        <v>0</v>
      </c>
      <c r="FC46" s="75">
        <f t="shared" si="89"/>
        <v>0</v>
      </c>
      <c r="FD46" s="75">
        <f t="shared" si="90"/>
        <v>0</v>
      </c>
    </row>
    <row r="47" spans="1:160" ht="11.25">
      <c r="A47" s="126" t="s">
        <v>41</v>
      </c>
      <c r="B47" s="182">
        <v>77</v>
      </c>
      <c r="C47" s="44" t="s">
        <v>55</v>
      </c>
      <c r="D47" s="128">
        <f>IF(E47="","",SUM(DI47:FD47))</f>
      </c>
      <c r="E47" s="129"/>
      <c r="F47" s="129"/>
      <c r="G47" s="129"/>
      <c r="H47" s="129"/>
      <c r="I47" s="118">
        <f t="shared" si="0"/>
      </c>
      <c r="J47" s="119">
        <f t="shared" si="1"/>
        <v>0</v>
      </c>
      <c r="K47" s="120">
        <f t="shared" si="2"/>
      </c>
      <c r="L47" s="60"/>
      <c r="M47" s="60"/>
      <c r="N47" s="60"/>
      <c r="O47" s="60"/>
      <c r="P47" s="121">
        <f t="shared" si="3"/>
      </c>
      <c r="Q47" s="119">
        <f t="shared" si="4"/>
        <v>0</v>
      </c>
      <c r="R47" s="122">
        <f t="shared" si="5"/>
      </c>
      <c r="S47" s="123">
        <f t="shared" si="6"/>
      </c>
      <c r="T47" s="120">
        <f t="shared" si="7"/>
      </c>
      <c r="U47" s="60"/>
      <c r="V47" s="60"/>
      <c r="W47" s="60"/>
      <c r="X47" s="60"/>
      <c r="Y47" s="121">
        <f t="shared" si="8"/>
      </c>
      <c r="Z47" s="119">
        <f t="shared" si="9"/>
        <v>0</v>
      </c>
      <c r="AA47" s="130">
        <f t="shared" si="10"/>
      </c>
      <c r="AB47" s="123">
        <f t="shared" si="11"/>
      </c>
      <c r="AC47" s="120">
        <f t="shared" si="12"/>
      </c>
      <c r="AD47" s="60"/>
      <c r="AE47" s="60"/>
      <c r="AF47" s="60"/>
      <c r="AG47" s="60"/>
      <c r="AH47" s="121">
        <f t="shared" si="13"/>
      </c>
      <c r="AI47" s="119">
        <f t="shared" si="14"/>
        <v>0</v>
      </c>
      <c r="AJ47" s="130">
        <f t="shared" si="15"/>
      </c>
      <c r="AK47" s="123">
        <f t="shared" si="16"/>
      </c>
      <c r="AL47" s="120">
        <f t="shared" si="17"/>
      </c>
      <c r="AM47" s="60"/>
      <c r="AN47" s="60"/>
      <c r="AO47" s="60"/>
      <c r="AP47" s="60"/>
      <c r="AQ47" s="121">
        <f t="shared" si="18"/>
      </c>
      <c r="AR47" s="119">
        <f t="shared" si="19"/>
        <v>0</v>
      </c>
      <c r="AS47" s="130">
        <f>IF(AQ47="","",AQ47/SUM(DY47:EB47))</f>
      </c>
      <c r="AT47" s="123">
        <f t="shared" si="20"/>
      </c>
      <c r="AU47" s="120">
        <f>IF(AM47="","",AT47/SUM(DI47:EB47))</f>
      </c>
      <c r="AV47" s="60"/>
      <c r="AW47" s="60"/>
      <c r="AX47" s="60"/>
      <c r="AY47" s="60"/>
      <c r="AZ47" s="121">
        <f t="shared" si="21"/>
      </c>
      <c r="BA47" s="119">
        <f t="shared" si="22"/>
        <v>0</v>
      </c>
      <c r="BB47" s="130">
        <f>IF(AZ47="","",AZ47/SUM(EC47:EF47))</f>
      </c>
      <c r="BC47" s="123">
        <f t="shared" si="23"/>
      </c>
      <c r="BD47" s="120">
        <f>IF(AV47="","",BC47/SUM(DI47:EF47))</f>
      </c>
      <c r="BE47" s="60"/>
      <c r="BF47" s="60"/>
      <c r="BG47" s="60"/>
      <c r="BH47" s="60"/>
      <c r="BI47" s="121">
        <f t="shared" si="24"/>
      </c>
      <c r="BJ47" s="119">
        <f t="shared" si="25"/>
        <v>0</v>
      </c>
      <c r="BK47" s="130">
        <f>IF(BI47="","",BI47/SUM(EG47:EJ47))</f>
      </c>
      <c r="BL47" s="123">
        <f t="shared" si="26"/>
      </c>
      <c r="BM47" s="120">
        <f>IF(BE47="","",BL47/SUM(DI47:EJ47))</f>
      </c>
      <c r="BN47" s="60"/>
      <c r="BO47" s="60"/>
      <c r="BP47" s="60"/>
      <c r="BQ47" s="60"/>
      <c r="BR47" s="121">
        <f t="shared" si="27"/>
      </c>
      <c r="BS47" s="119">
        <f t="shared" si="28"/>
        <v>0</v>
      </c>
      <c r="BT47" s="130">
        <f>IF(BR47="","",BR47/SUM(EK47:EN47))</f>
      </c>
      <c r="BU47" s="123">
        <f t="shared" si="29"/>
      </c>
      <c r="BV47" s="120">
        <f>IF(BN47="","",BU47/SUM(DI47:EN47))</f>
      </c>
      <c r="BW47" s="60"/>
      <c r="BX47" s="60"/>
      <c r="BY47" s="60"/>
      <c r="BZ47" s="60"/>
      <c r="CA47" s="121">
        <f t="shared" si="30"/>
      </c>
      <c r="CB47" s="119">
        <f t="shared" si="31"/>
        <v>0</v>
      </c>
      <c r="CC47" s="130">
        <f>IF(CA47="","",CA47/SUM(EO47:ER47))</f>
      </c>
      <c r="CD47" s="123">
        <f t="shared" si="32"/>
      </c>
      <c r="CE47" s="120">
        <f>IF(BW47="","",CD47/SUM(DI47:ER47))</f>
      </c>
      <c r="CF47" s="60"/>
      <c r="CG47" s="60"/>
      <c r="CH47" s="60"/>
      <c r="CI47" s="60"/>
      <c r="CJ47" s="121">
        <f t="shared" si="33"/>
      </c>
      <c r="CK47" s="119">
        <f t="shared" si="34"/>
        <v>0</v>
      </c>
      <c r="CL47" s="130">
        <f>IF(CJ47="","",CJ47/SUM(ES47:EV47))</f>
      </c>
      <c r="CM47" s="123">
        <f t="shared" si="35"/>
      </c>
      <c r="CN47" s="120">
        <f>IF(CF47="","",CM47/SUM(DI47:EV47))</f>
      </c>
      <c r="CO47" s="60"/>
      <c r="CP47" s="60"/>
      <c r="CQ47" s="60"/>
      <c r="CR47" s="60"/>
      <c r="CS47" s="121">
        <f t="shared" si="36"/>
      </c>
      <c r="CT47" s="119">
        <f t="shared" si="37"/>
        <v>0</v>
      </c>
      <c r="CU47" s="130">
        <f>IF(CS47="","",CS47/SUM(EW47:EZ47))</f>
      </c>
      <c r="CV47" s="123">
        <f t="shared" si="38"/>
      </c>
      <c r="CW47" s="120">
        <f>IF(CO47="","",CV47/SUM(DI47:EZ47))</f>
      </c>
      <c r="CX47" s="60"/>
      <c r="CY47" s="60"/>
      <c r="CZ47" s="60"/>
      <c r="DA47" s="60"/>
      <c r="DB47" s="121">
        <f t="shared" si="39"/>
      </c>
      <c r="DC47" s="119">
        <f t="shared" si="40"/>
        <v>0</v>
      </c>
      <c r="DD47" s="130">
        <f>IF(DB47="","",DB47/SUM(FA47:FD47))</f>
      </c>
      <c r="DE47" s="123">
        <f t="shared" si="41"/>
      </c>
      <c r="DF47" s="120">
        <f>IF(CX47="","",DE47/SUM(DI47:FD47))</f>
      </c>
      <c r="DG47" s="82" t="str">
        <f t="shared" si="42"/>
        <v>E</v>
      </c>
      <c r="DH47" s="75">
        <f>IF(E47&gt;0,(J47+Q47+Z47+AI47+AR47+BA47+BJ47+BS47+CB47+CK47+CT47+DC47)/SUM(DI47:FD47),0)</f>
        <v>0</v>
      </c>
      <c r="DI47" s="125">
        <f t="shared" si="43"/>
        <v>0</v>
      </c>
      <c r="DJ47" s="125">
        <f t="shared" si="44"/>
        <v>0</v>
      </c>
      <c r="DK47" s="125">
        <f t="shared" si="45"/>
        <v>0</v>
      </c>
      <c r="DL47" s="125">
        <f t="shared" si="46"/>
        <v>0</v>
      </c>
      <c r="DM47" s="75">
        <f t="shared" si="47"/>
        <v>0</v>
      </c>
      <c r="DN47" s="75">
        <f t="shared" si="48"/>
        <v>0</v>
      </c>
      <c r="DO47" s="75">
        <f t="shared" si="49"/>
        <v>0</v>
      </c>
      <c r="DP47" s="75">
        <f t="shared" si="50"/>
        <v>0</v>
      </c>
      <c r="DQ47" s="125">
        <f t="shared" si="51"/>
        <v>0</v>
      </c>
      <c r="DR47" s="125">
        <f t="shared" si="52"/>
        <v>0</v>
      </c>
      <c r="DS47" s="125">
        <f t="shared" si="53"/>
        <v>0</v>
      </c>
      <c r="DT47" s="125">
        <f t="shared" si="54"/>
        <v>0</v>
      </c>
      <c r="DU47" s="75">
        <f t="shared" si="55"/>
        <v>0</v>
      </c>
      <c r="DV47" s="75">
        <f t="shared" si="56"/>
        <v>0</v>
      </c>
      <c r="DW47" s="75">
        <f t="shared" si="57"/>
        <v>0</v>
      </c>
      <c r="DX47" s="75">
        <f t="shared" si="58"/>
        <v>0</v>
      </c>
      <c r="DY47" s="125">
        <f t="shared" si="59"/>
        <v>0</v>
      </c>
      <c r="DZ47" s="125">
        <f t="shared" si="60"/>
        <v>0</v>
      </c>
      <c r="EA47" s="125">
        <f t="shared" si="61"/>
        <v>0</v>
      </c>
      <c r="EB47" s="125">
        <f t="shared" si="62"/>
        <v>0</v>
      </c>
      <c r="EC47" s="75">
        <f t="shared" si="63"/>
        <v>0</v>
      </c>
      <c r="ED47" s="75">
        <f t="shared" si="64"/>
        <v>0</v>
      </c>
      <c r="EE47" s="75">
        <f t="shared" si="65"/>
        <v>0</v>
      </c>
      <c r="EF47" s="75">
        <f t="shared" si="66"/>
        <v>0</v>
      </c>
      <c r="EG47" s="125">
        <f t="shared" si="67"/>
        <v>0</v>
      </c>
      <c r="EH47" s="125">
        <f t="shared" si="68"/>
        <v>0</v>
      </c>
      <c r="EI47" s="125">
        <f t="shared" si="69"/>
        <v>0</v>
      </c>
      <c r="EJ47" s="125">
        <f t="shared" si="70"/>
        <v>0</v>
      </c>
      <c r="EK47" s="75">
        <f t="shared" si="71"/>
        <v>0</v>
      </c>
      <c r="EL47" s="75">
        <f t="shared" si="72"/>
        <v>0</v>
      </c>
      <c r="EM47" s="75">
        <f t="shared" si="73"/>
        <v>0</v>
      </c>
      <c r="EN47" s="75">
        <f t="shared" si="74"/>
        <v>0</v>
      </c>
      <c r="EO47" s="125">
        <f t="shared" si="75"/>
        <v>0</v>
      </c>
      <c r="EP47" s="125">
        <f t="shared" si="76"/>
        <v>0</v>
      </c>
      <c r="EQ47" s="125">
        <f t="shared" si="77"/>
        <v>0</v>
      </c>
      <c r="ER47" s="125">
        <f t="shared" si="78"/>
        <v>0</v>
      </c>
      <c r="ES47" s="75">
        <f t="shared" si="79"/>
        <v>0</v>
      </c>
      <c r="ET47" s="75">
        <f t="shared" si="80"/>
        <v>0</v>
      </c>
      <c r="EU47" s="75">
        <f t="shared" si="81"/>
        <v>0</v>
      </c>
      <c r="EV47" s="75">
        <f t="shared" si="82"/>
        <v>0</v>
      </c>
      <c r="EW47" s="125">
        <f t="shared" si="83"/>
        <v>0</v>
      </c>
      <c r="EX47" s="125">
        <f t="shared" si="84"/>
        <v>0</v>
      </c>
      <c r="EY47" s="125">
        <f t="shared" si="85"/>
        <v>0</v>
      </c>
      <c r="EZ47" s="125">
        <f t="shared" si="86"/>
        <v>0</v>
      </c>
      <c r="FA47" s="75">
        <f t="shared" si="87"/>
        <v>0</v>
      </c>
      <c r="FB47" s="75">
        <f t="shared" si="88"/>
        <v>0</v>
      </c>
      <c r="FC47" s="75">
        <f t="shared" si="89"/>
        <v>0</v>
      </c>
      <c r="FD47" s="75">
        <f t="shared" si="90"/>
        <v>0</v>
      </c>
    </row>
    <row r="48" spans="1:160" ht="11.25">
      <c r="A48" s="126" t="s">
        <v>41</v>
      </c>
      <c r="B48" s="182">
        <v>80</v>
      </c>
      <c r="C48" s="44" t="s">
        <v>135</v>
      </c>
      <c r="D48" s="128">
        <f>IF(E48="","",SUM(DI48:FD48))</f>
        <v>23</v>
      </c>
      <c r="E48" s="129">
        <v>88</v>
      </c>
      <c r="F48" s="129">
        <v>87</v>
      </c>
      <c r="G48" s="129">
        <v>70</v>
      </c>
      <c r="H48" s="129">
        <v>75</v>
      </c>
      <c r="I48" s="118">
        <f t="shared" si="0"/>
        <v>320</v>
      </c>
      <c r="J48" s="119">
        <f t="shared" si="1"/>
        <v>320</v>
      </c>
      <c r="K48" s="120">
        <f t="shared" si="2"/>
        <v>80</v>
      </c>
      <c r="L48" s="60">
        <v>92</v>
      </c>
      <c r="M48" s="60">
        <v>86</v>
      </c>
      <c r="N48" s="60">
        <v>87</v>
      </c>
      <c r="O48" s="60">
        <v>104</v>
      </c>
      <c r="P48" s="121">
        <f t="shared" si="3"/>
        <v>369</v>
      </c>
      <c r="Q48" s="119">
        <f t="shared" si="4"/>
        <v>369</v>
      </c>
      <c r="R48" s="122">
        <f t="shared" si="5"/>
        <v>92.25</v>
      </c>
      <c r="S48" s="123">
        <f t="shared" si="6"/>
        <v>689</v>
      </c>
      <c r="T48" s="120">
        <f t="shared" si="7"/>
        <v>86.125</v>
      </c>
      <c r="U48" s="60">
        <v>70</v>
      </c>
      <c r="V48" s="60">
        <v>101</v>
      </c>
      <c r="W48" s="60">
        <v>90</v>
      </c>
      <c r="X48" s="60">
        <v>78</v>
      </c>
      <c r="Y48" s="121">
        <f t="shared" si="8"/>
        <v>339</v>
      </c>
      <c r="Z48" s="119">
        <f t="shared" si="9"/>
        <v>339</v>
      </c>
      <c r="AA48" s="130">
        <f t="shared" si="10"/>
        <v>84.75</v>
      </c>
      <c r="AB48" s="123">
        <f t="shared" si="11"/>
        <v>1028</v>
      </c>
      <c r="AC48" s="120">
        <f t="shared" si="12"/>
        <v>85.66666666666667</v>
      </c>
      <c r="AD48" s="60">
        <v>60</v>
      </c>
      <c r="AE48" s="60">
        <v>104</v>
      </c>
      <c r="AF48" s="60">
        <v>61</v>
      </c>
      <c r="AG48" s="60">
        <v>72</v>
      </c>
      <c r="AH48" s="121">
        <f t="shared" si="13"/>
        <v>297</v>
      </c>
      <c r="AI48" s="119">
        <f t="shared" si="14"/>
        <v>297</v>
      </c>
      <c r="AJ48" s="130">
        <f t="shared" si="15"/>
        <v>74.25</v>
      </c>
      <c r="AK48" s="123">
        <f t="shared" si="16"/>
        <v>1325</v>
      </c>
      <c r="AL48" s="120">
        <f t="shared" si="17"/>
        <v>82.8125</v>
      </c>
      <c r="AM48" s="60">
        <v>64</v>
      </c>
      <c r="AN48" s="60">
        <v>93</v>
      </c>
      <c r="AO48" s="60">
        <v>71</v>
      </c>
      <c r="AP48" s="60">
        <v>75</v>
      </c>
      <c r="AQ48" s="121">
        <f t="shared" si="18"/>
        <v>303</v>
      </c>
      <c r="AR48" s="119">
        <f t="shared" si="19"/>
        <v>303</v>
      </c>
      <c r="AS48" s="130">
        <f>IF(AQ48="","",AQ48/SUM(DY48:EB48))</f>
        <v>75.75</v>
      </c>
      <c r="AT48" s="123">
        <f t="shared" si="20"/>
        <v>1628</v>
      </c>
      <c r="AU48" s="120">
        <f>IF(AM48="","",AT48/SUM(DI48:EB48))</f>
        <v>81.4</v>
      </c>
      <c r="AV48" s="60">
        <v>64</v>
      </c>
      <c r="AW48" s="60">
        <v>90</v>
      </c>
      <c r="AX48" s="60">
        <v>86</v>
      </c>
      <c r="AY48" s="60"/>
      <c r="AZ48" s="121">
        <f t="shared" si="21"/>
        <v>240</v>
      </c>
      <c r="BA48" s="119">
        <f t="shared" si="22"/>
        <v>240</v>
      </c>
      <c r="BB48" s="130">
        <f>IF(AZ48="","",AZ48/SUM(EC48:EF48))</f>
        <v>80</v>
      </c>
      <c r="BC48" s="123">
        <f t="shared" si="23"/>
        <v>1868</v>
      </c>
      <c r="BD48" s="120">
        <f>IF(AV48="","",BC48/SUM(DI48:EF48))</f>
        <v>81.21739130434783</v>
      </c>
      <c r="BE48" s="60"/>
      <c r="BF48" s="60"/>
      <c r="BG48" s="60"/>
      <c r="BH48" s="60"/>
      <c r="BI48" s="121">
        <f t="shared" si="24"/>
      </c>
      <c r="BJ48" s="119">
        <f t="shared" si="25"/>
        <v>0</v>
      </c>
      <c r="BK48" s="130">
        <f>IF(BI48="","",BI48/SUM(EG48:EJ48))</f>
      </c>
      <c r="BL48" s="123">
        <f t="shared" si="26"/>
      </c>
      <c r="BM48" s="120">
        <f>IF(BE48="","",BL48/SUM(DI48:EJ48))</f>
      </c>
      <c r="BN48" s="60"/>
      <c r="BO48" s="60"/>
      <c r="BP48" s="60"/>
      <c r="BQ48" s="60"/>
      <c r="BR48" s="121">
        <f t="shared" si="27"/>
      </c>
      <c r="BS48" s="119">
        <f t="shared" si="28"/>
        <v>0</v>
      </c>
      <c r="BT48" s="130">
        <f>IF(BR48="","",BR48/SUM(EK48:EN48))</f>
      </c>
      <c r="BU48" s="123">
        <f t="shared" si="29"/>
      </c>
      <c r="BV48" s="120">
        <f>IF(BN48="","",BU48/SUM(DI48:EN48))</f>
      </c>
      <c r="BW48" s="60"/>
      <c r="BX48" s="60"/>
      <c r="BY48" s="60"/>
      <c r="BZ48" s="60"/>
      <c r="CA48" s="121">
        <f t="shared" si="30"/>
      </c>
      <c r="CB48" s="119">
        <f t="shared" si="31"/>
        <v>0</v>
      </c>
      <c r="CC48" s="130">
        <f>IF(CA48="","",CA48/SUM(EO48:ER48))</f>
      </c>
      <c r="CD48" s="123">
        <f t="shared" si="32"/>
      </c>
      <c r="CE48" s="120">
        <f>IF(BW48="","",CD48/SUM(DI48:ER48))</f>
      </c>
      <c r="CF48" s="60"/>
      <c r="CG48" s="60"/>
      <c r="CH48" s="60"/>
      <c r="CI48" s="60"/>
      <c r="CJ48" s="121">
        <f t="shared" si="33"/>
      </c>
      <c r="CK48" s="119">
        <f t="shared" si="34"/>
        <v>0</v>
      </c>
      <c r="CL48" s="130">
        <f>IF(CJ48="","",CJ48/SUM(ES48:EV48))</f>
      </c>
      <c r="CM48" s="123">
        <f t="shared" si="35"/>
      </c>
      <c r="CN48" s="120">
        <f>IF(CF48="","",CM48/SUM(DI48:EV48))</f>
      </c>
      <c r="CO48" s="60"/>
      <c r="CP48" s="60"/>
      <c r="CQ48" s="60"/>
      <c r="CR48" s="60"/>
      <c r="CS48" s="121">
        <f t="shared" si="36"/>
      </c>
      <c r="CT48" s="119">
        <f t="shared" si="37"/>
        <v>0</v>
      </c>
      <c r="CU48" s="130">
        <f>IF(CS48="","",CS48/SUM(EW48:EZ48))</f>
      </c>
      <c r="CV48" s="123">
        <f t="shared" si="38"/>
      </c>
      <c r="CW48" s="120">
        <f>IF(CO48="","",CV48/SUM(DI48:EZ48))</f>
      </c>
      <c r="CX48" s="60"/>
      <c r="CY48" s="60"/>
      <c r="CZ48" s="60"/>
      <c r="DA48" s="60"/>
      <c r="DB48" s="121">
        <f t="shared" si="39"/>
      </c>
      <c r="DC48" s="119">
        <f t="shared" si="40"/>
        <v>0</v>
      </c>
      <c r="DD48" s="130">
        <f>IF(DB48="","",DB48/SUM(FA48:FD48))</f>
      </c>
      <c r="DE48" s="123">
        <f t="shared" si="41"/>
      </c>
      <c r="DF48" s="120">
        <f>IF(CX48="","",DE48/SUM(DI48:FD48))</f>
      </c>
      <c r="DG48" s="82" t="str">
        <f t="shared" si="42"/>
        <v>E</v>
      </c>
      <c r="DH48" s="75">
        <f>IF(E48&gt;0,(J48+Q48+Z48+AI48+AR48+BA48+BJ48+BS48+CB48+CK48+CT48+DC48)/SUM(DI48:FD48),0)</f>
        <v>81.21739130434783</v>
      </c>
      <c r="DI48" s="125">
        <f t="shared" si="43"/>
        <v>1</v>
      </c>
      <c r="DJ48" s="125">
        <f t="shared" si="44"/>
        <v>1</v>
      </c>
      <c r="DK48" s="125">
        <f t="shared" si="45"/>
        <v>1</v>
      </c>
      <c r="DL48" s="125">
        <f t="shared" si="46"/>
        <v>1</v>
      </c>
      <c r="DM48" s="75">
        <f t="shared" si="47"/>
        <v>1</v>
      </c>
      <c r="DN48" s="75">
        <f t="shared" si="48"/>
        <v>1</v>
      </c>
      <c r="DO48" s="75">
        <f t="shared" si="49"/>
        <v>1</v>
      </c>
      <c r="DP48" s="75">
        <f t="shared" si="50"/>
        <v>1</v>
      </c>
      <c r="DQ48" s="125">
        <f t="shared" si="51"/>
        <v>1</v>
      </c>
      <c r="DR48" s="125">
        <f t="shared" si="52"/>
        <v>1</v>
      </c>
      <c r="DS48" s="125">
        <f t="shared" si="53"/>
        <v>1</v>
      </c>
      <c r="DT48" s="125">
        <f t="shared" si="54"/>
        <v>1</v>
      </c>
      <c r="DU48" s="75">
        <f t="shared" si="55"/>
        <v>1</v>
      </c>
      <c r="DV48" s="75">
        <f t="shared" si="56"/>
        <v>1</v>
      </c>
      <c r="DW48" s="75">
        <f t="shared" si="57"/>
        <v>1</v>
      </c>
      <c r="DX48" s="75">
        <f t="shared" si="58"/>
        <v>1</v>
      </c>
      <c r="DY48" s="125">
        <f t="shared" si="59"/>
        <v>1</v>
      </c>
      <c r="DZ48" s="125">
        <f t="shared" si="60"/>
        <v>1</v>
      </c>
      <c r="EA48" s="125">
        <f t="shared" si="61"/>
        <v>1</v>
      </c>
      <c r="EB48" s="125">
        <f t="shared" si="62"/>
        <v>1</v>
      </c>
      <c r="EC48" s="75">
        <f t="shared" si="63"/>
        <v>1</v>
      </c>
      <c r="ED48" s="75">
        <f t="shared" si="64"/>
        <v>1</v>
      </c>
      <c r="EE48" s="75">
        <f t="shared" si="65"/>
        <v>1</v>
      </c>
      <c r="EF48" s="75">
        <f t="shared" si="66"/>
        <v>0</v>
      </c>
      <c r="EG48" s="125">
        <f t="shared" si="67"/>
        <v>0</v>
      </c>
      <c r="EH48" s="125">
        <f t="shared" si="68"/>
        <v>0</v>
      </c>
      <c r="EI48" s="125">
        <f t="shared" si="69"/>
        <v>0</v>
      </c>
      <c r="EJ48" s="125">
        <f t="shared" si="70"/>
        <v>0</v>
      </c>
      <c r="EK48" s="75">
        <f t="shared" si="71"/>
        <v>0</v>
      </c>
      <c r="EL48" s="75">
        <f t="shared" si="72"/>
        <v>0</v>
      </c>
      <c r="EM48" s="75">
        <f t="shared" si="73"/>
        <v>0</v>
      </c>
      <c r="EN48" s="75">
        <f t="shared" si="74"/>
        <v>0</v>
      </c>
      <c r="EO48" s="125">
        <f t="shared" si="75"/>
        <v>0</v>
      </c>
      <c r="EP48" s="125">
        <f t="shared" si="76"/>
        <v>0</v>
      </c>
      <c r="EQ48" s="125">
        <f t="shared" si="77"/>
        <v>0</v>
      </c>
      <c r="ER48" s="125">
        <f t="shared" si="78"/>
        <v>0</v>
      </c>
      <c r="ES48" s="75">
        <f t="shared" si="79"/>
        <v>0</v>
      </c>
      <c r="ET48" s="75">
        <f t="shared" si="80"/>
        <v>0</v>
      </c>
      <c r="EU48" s="75">
        <f t="shared" si="81"/>
        <v>0</v>
      </c>
      <c r="EV48" s="75">
        <f t="shared" si="82"/>
        <v>0</v>
      </c>
      <c r="EW48" s="125">
        <f t="shared" si="83"/>
        <v>0</v>
      </c>
      <c r="EX48" s="125">
        <f t="shared" si="84"/>
        <v>0</v>
      </c>
      <c r="EY48" s="125">
        <f t="shared" si="85"/>
        <v>0</v>
      </c>
      <c r="EZ48" s="125">
        <f t="shared" si="86"/>
        <v>0</v>
      </c>
      <c r="FA48" s="75">
        <f t="shared" si="87"/>
        <v>0</v>
      </c>
      <c r="FB48" s="75">
        <f t="shared" si="88"/>
        <v>0</v>
      </c>
      <c r="FC48" s="75">
        <f t="shared" si="89"/>
        <v>0</v>
      </c>
      <c r="FD48" s="75">
        <f t="shared" si="90"/>
        <v>0</v>
      </c>
    </row>
    <row r="49" spans="1:160" ht="11.25">
      <c r="A49" s="127"/>
      <c r="B49" s="182">
        <v>8</v>
      </c>
      <c r="C49" s="44" t="s">
        <v>78</v>
      </c>
      <c r="D49" s="116">
        <f>IF(E49="","",SUM(DI49:FD49))</f>
      </c>
      <c r="E49" s="117"/>
      <c r="F49" s="117"/>
      <c r="G49" s="117"/>
      <c r="H49" s="117"/>
      <c r="I49" s="118">
        <f t="shared" si="0"/>
      </c>
      <c r="J49" s="119">
        <f t="shared" si="1"/>
        <v>0</v>
      </c>
      <c r="K49" s="120">
        <f t="shared" si="2"/>
      </c>
      <c r="L49" s="44"/>
      <c r="M49" s="44"/>
      <c r="N49" s="44"/>
      <c r="O49" s="44"/>
      <c r="P49" s="121">
        <f t="shared" si="3"/>
      </c>
      <c r="Q49" s="119">
        <f t="shared" si="4"/>
        <v>0</v>
      </c>
      <c r="R49" s="122">
        <f t="shared" si="5"/>
      </c>
      <c r="S49" s="123">
        <f t="shared" si="6"/>
      </c>
      <c r="T49" s="120">
        <f t="shared" si="7"/>
      </c>
      <c r="U49" s="44"/>
      <c r="V49" s="44"/>
      <c r="W49" s="44"/>
      <c r="X49" s="44"/>
      <c r="Y49" s="121">
        <f t="shared" si="8"/>
      </c>
      <c r="Z49" s="119">
        <f t="shared" si="9"/>
        <v>0</v>
      </c>
      <c r="AA49" s="124">
        <f t="shared" si="10"/>
      </c>
      <c r="AB49" s="123">
        <f t="shared" si="11"/>
      </c>
      <c r="AC49" s="120">
        <f t="shared" si="12"/>
      </c>
      <c r="AD49" s="44"/>
      <c r="AE49" s="44"/>
      <c r="AF49" s="44"/>
      <c r="AG49" s="44"/>
      <c r="AH49" s="121">
        <f t="shared" si="13"/>
      </c>
      <c r="AI49" s="119">
        <f t="shared" si="14"/>
        <v>0</v>
      </c>
      <c r="AJ49" s="124">
        <f t="shared" si="15"/>
      </c>
      <c r="AK49" s="123">
        <f t="shared" si="16"/>
      </c>
      <c r="AL49" s="120">
        <f t="shared" si="17"/>
      </c>
      <c r="AM49" s="44"/>
      <c r="AN49" s="44"/>
      <c r="AO49" s="44"/>
      <c r="AP49" s="44"/>
      <c r="AQ49" s="121">
        <f t="shared" si="18"/>
      </c>
      <c r="AR49" s="119">
        <f t="shared" si="19"/>
        <v>0</v>
      </c>
      <c r="AS49" s="124">
        <f>IF(AQ49="","",AQ49/SUM(DY49:EB49))</f>
      </c>
      <c r="AT49" s="123">
        <f t="shared" si="20"/>
      </c>
      <c r="AU49" s="120">
        <f>IF(AM49="","",AT49/SUM(DI49:EB49))</f>
      </c>
      <c r="AV49" s="44"/>
      <c r="AW49" s="44"/>
      <c r="AX49" s="44"/>
      <c r="AY49" s="44"/>
      <c r="AZ49" s="121">
        <f t="shared" si="21"/>
      </c>
      <c r="BA49" s="119">
        <f t="shared" si="22"/>
        <v>0</v>
      </c>
      <c r="BB49" s="124">
        <f>IF(AZ49="","",AZ49/SUM(EC49:EF49))</f>
      </c>
      <c r="BC49" s="123">
        <f t="shared" si="23"/>
      </c>
      <c r="BD49" s="120">
        <f>IF(AV49="","",BC49/SUM(DI49:EF49))</f>
      </c>
      <c r="BE49" s="44"/>
      <c r="BF49" s="44"/>
      <c r="BG49" s="44"/>
      <c r="BH49" s="44"/>
      <c r="BI49" s="121">
        <f t="shared" si="24"/>
      </c>
      <c r="BJ49" s="119">
        <f t="shared" si="25"/>
        <v>0</v>
      </c>
      <c r="BK49" s="124">
        <f>IF(BI49="","",BI49/SUM(EG49:EJ49))</f>
      </c>
      <c r="BL49" s="123">
        <f t="shared" si="26"/>
      </c>
      <c r="BM49" s="120">
        <f>IF(BE49="","",BL49/SUM(DI49:EJ49))</f>
      </c>
      <c r="BN49" s="44"/>
      <c r="BO49" s="44"/>
      <c r="BP49" s="44"/>
      <c r="BQ49" s="44"/>
      <c r="BR49" s="121">
        <f t="shared" si="27"/>
      </c>
      <c r="BS49" s="119">
        <f t="shared" si="28"/>
        <v>0</v>
      </c>
      <c r="BT49" s="124">
        <f>IF(BR49="","",BR49/SUM(EK49:EN49))</f>
      </c>
      <c r="BU49" s="123">
        <f t="shared" si="29"/>
      </c>
      <c r="BV49" s="120">
        <f>IF(BN49="","",BU49/SUM(DI49:EN49))</f>
      </c>
      <c r="BW49" s="44"/>
      <c r="BX49" s="44"/>
      <c r="BY49" s="44"/>
      <c r="BZ49" s="44"/>
      <c r="CA49" s="121">
        <f t="shared" si="30"/>
      </c>
      <c r="CB49" s="119">
        <f t="shared" si="31"/>
        <v>0</v>
      </c>
      <c r="CC49" s="124">
        <f>IF(CA49="","",CA49/SUM(EO49:ER49))</f>
      </c>
      <c r="CD49" s="123">
        <f t="shared" si="32"/>
      </c>
      <c r="CE49" s="120">
        <f>IF(BW49="","",CD49/SUM(DI49:ER49))</f>
      </c>
      <c r="CF49" s="44"/>
      <c r="CG49" s="44"/>
      <c r="CH49" s="44"/>
      <c r="CI49" s="44"/>
      <c r="CJ49" s="121">
        <f t="shared" si="33"/>
      </c>
      <c r="CK49" s="119">
        <f t="shared" si="34"/>
        <v>0</v>
      </c>
      <c r="CL49" s="124">
        <f>IF(CJ49="","",CJ49/SUM(ES49:EV49))</f>
      </c>
      <c r="CM49" s="123">
        <f t="shared" si="35"/>
      </c>
      <c r="CN49" s="120">
        <f>IF(CF49="","",CM49/SUM(DI49:EV49))</f>
      </c>
      <c r="CO49" s="44"/>
      <c r="CP49" s="44"/>
      <c r="CQ49" s="44"/>
      <c r="CR49" s="44"/>
      <c r="CS49" s="121">
        <f t="shared" si="36"/>
      </c>
      <c r="CT49" s="119">
        <f t="shared" si="37"/>
        <v>0</v>
      </c>
      <c r="CU49" s="124">
        <f>IF(CS49="","",CS49/SUM(EW49:EZ49))</f>
      </c>
      <c r="CV49" s="123">
        <f t="shared" si="38"/>
      </c>
      <c r="CW49" s="120">
        <f>IF(CO49="","",CV49/SUM(DI49:EZ49))</f>
      </c>
      <c r="CX49" s="44"/>
      <c r="CY49" s="44"/>
      <c r="CZ49" s="44"/>
      <c r="DA49" s="44"/>
      <c r="DB49" s="121">
        <f t="shared" si="39"/>
      </c>
      <c r="DC49" s="119">
        <f t="shared" si="40"/>
        <v>0</v>
      </c>
      <c r="DD49" s="124">
        <f>IF(DB49="","",DB49/SUM(FA49:FD49))</f>
      </c>
      <c r="DE49" s="123">
        <f t="shared" si="41"/>
      </c>
      <c r="DF49" s="120">
        <f>IF(CX49="","",DE49/SUM(DI49:FD49))</f>
      </c>
      <c r="DG49" s="82" t="str">
        <f t="shared" si="42"/>
        <v>z</v>
      </c>
      <c r="DH49" s="75">
        <f>IF(E49&gt;0,(J49+Q49+Z49+AI49+AR49+BA49+BJ49+BS49+CB49+CK49+CT49+DC49)/SUM(DI49:FD49),0)</f>
        <v>0</v>
      </c>
      <c r="DI49" s="125">
        <f t="shared" si="43"/>
        <v>0</v>
      </c>
      <c r="DJ49" s="125">
        <f t="shared" si="44"/>
        <v>0</v>
      </c>
      <c r="DK49" s="125">
        <f t="shared" si="45"/>
        <v>0</v>
      </c>
      <c r="DL49" s="125">
        <f t="shared" si="46"/>
        <v>0</v>
      </c>
      <c r="DM49" s="75">
        <f t="shared" si="47"/>
        <v>0</v>
      </c>
      <c r="DN49" s="75">
        <f t="shared" si="48"/>
        <v>0</v>
      </c>
      <c r="DO49" s="75">
        <f t="shared" si="49"/>
        <v>0</v>
      </c>
      <c r="DP49" s="75">
        <f t="shared" si="50"/>
        <v>0</v>
      </c>
      <c r="DQ49" s="125">
        <f t="shared" si="51"/>
        <v>0</v>
      </c>
      <c r="DR49" s="125">
        <f t="shared" si="52"/>
        <v>0</v>
      </c>
      <c r="DS49" s="125">
        <f t="shared" si="53"/>
        <v>0</v>
      </c>
      <c r="DT49" s="125">
        <f t="shared" si="54"/>
        <v>0</v>
      </c>
      <c r="DU49" s="75">
        <f t="shared" si="55"/>
        <v>0</v>
      </c>
      <c r="DV49" s="75">
        <f t="shared" si="56"/>
        <v>0</v>
      </c>
      <c r="DW49" s="75">
        <f t="shared" si="57"/>
        <v>0</v>
      </c>
      <c r="DX49" s="75">
        <f t="shared" si="58"/>
        <v>0</v>
      </c>
      <c r="DY49" s="125">
        <f t="shared" si="59"/>
        <v>0</v>
      </c>
      <c r="DZ49" s="125">
        <f t="shared" si="60"/>
        <v>0</v>
      </c>
      <c r="EA49" s="125">
        <f t="shared" si="61"/>
        <v>0</v>
      </c>
      <c r="EB49" s="125">
        <f t="shared" si="62"/>
        <v>0</v>
      </c>
      <c r="EC49" s="75">
        <f t="shared" si="63"/>
        <v>0</v>
      </c>
      <c r="ED49" s="75">
        <f t="shared" si="64"/>
        <v>0</v>
      </c>
      <c r="EE49" s="75">
        <f t="shared" si="65"/>
        <v>0</v>
      </c>
      <c r="EF49" s="75">
        <f t="shared" si="66"/>
        <v>0</v>
      </c>
      <c r="EG49" s="125">
        <f t="shared" si="67"/>
        <v>0</v>
      </c>
      <c r="EH49" s="125">
        <f t="shared" si="68"/>
        <v>0</v>
      </c>
      <c r="EI49" s="125">
        <f t="shared" si="69"/>
        <v>0</v>
      </c>
      <c r="EJ49" s="125">
        <f t="shared" si="70"/>
        <v>0</v>
      </c>
      <c r="EK49" s="75">
        <f t="shared" si="71"/>
        <v>0</v>
      </c>
      <c r="EL49" s="75">
        <f t="shared" si="72"/>
        <v>0</v>
      </c>
      <c r="EM49" s="75">
        <f t="shared" si="73"/>
        <v>0</v>
      </c>
      <c r="EN49" s="75">
        <f t="shared" si="74"/>
        <v>0</v>
      </c>
      <c r="EO49" s="125">
        <f t="shared" si="75"/>
        <v>0</v>
      </c>
      <c r="EP49" s="125">
        <f t="shared" si="76"/>
        <v>0</v>
      </c>
      <c r="EQ49" s="125">
        <f t="shared" si="77"/>
        <v>0</v>
      </c>
      <c r="ER49" s="125">
        <f t="shared" si="78"/>
        <v>0</v>
      </c>
      <c r="ES49" s="75">
        <f t="shared" si="79"/>
        <v>0</v>
      </c>
      <c r="ET49" s="75">
        <f t="shared" si="80"/>
        <v>0</v>
      </c>
      <c r="EU49" s="75">
        <f t="shared" si="81"/>
        <v>0</v>
      </c>
      <c r="EV49" s="75">
        <f t="shared" si="82"/>
        <v>0</v>
      </c>
      <c r="EW49" s="125">
        <f t="shared" si="83"/>
        <v>0</v>
      </c>
      <c r="EX49" s="125">
        <f t="shared" si="84"/>
        <v>0</v>
      </c>
      <c r="EY49" s="125">
        <f t="shared" si="85"/>
        <v>0</v>
      </c>
      <c r="EZ49" s="125">
        <f t="shared" si="86"/>
        <v>0</v>
      </c>
      <c r="FA49" s="75">
        <f t="shared" si="87"/>
        <v>0</v>
      </c>
      <c r="FB49" s="75">
        <f t="shared" si="88"/>
        <v>0</v>
      </c>
      <c r="FC49" s="75">
        <f t="shared" si="89"/>
        <v>0</v>
      </c>
      <c r="FD49" s="75">
        <f t="shared" si="90"/>
        <v>0</v>
      </c>
    </row>
    <row r="50" spans="1:160" ht="12" thickBot="1">
      <c r="A50" s="181"/>
      <c r="B50" s="182">
        <v>25</v>
      </c>
      <c r="C50" s="44" t="s">
        <v>64</v>
      </c>
      <c r="D50" s="131">
        <f>IF(E50="","",SUM(DI50:FD50))</f>
      </c>
      <c r="E50" s="129"/>
      <c r="F50" s="129"/>
      <c r="G50" s="129"/>
      <c r="H50" s="129"/>
      <c r="I50" s="132">
        <f t="shared" si="0"/>
      </c>
      <c r="J50" s="133">
        <f t="shared" si="1"/>
        <v>0</v>
      </c>
      <c r="K50" s="134">
        <f t="shared" si="2"/>
      </c>
      <c r="L50" s="60"/>
      <c r="M50" s="60"/>
      <c r="N50" s="60"/>
      <c r="O50" s="60"/>
      <c r="P50" s="135">
        <f t="shared" si="3"/>
      </c>
      <c r="Q50" s="119">
        <f t="shared" si="4"/>
        <v>0</v>
      </c>
      <c r="R50" s="136">
        <f t="shared" si="5"/>
      </c>
      <c r="S50" s="137">
        <f t="shared" si="6"/>
      </c>
      <c r="T50" s="134">
        <f t="shared" si="7"/>
      </c>
      <c r="U50" s="60"/>
      <c r="V50" s="60"/>
      <c r="W50" s="60"/>
      <c r="X50" s="60"/>
      <c r="Y50" s="135">
        <f t="shared" si="8"/>
      </c>
      <c r="Z50" s="119">
        <f t="shared" si="9"/>
        <v>0</v>
      </c>
      <c r="AA50" s="138">
        <f t="shared" si="10"/>
      </c>
      <c r="AB50" s="137">
        <f t="shared" si="11"/>
      </c>
      <c r="AC50" s="134">
        <f t="shared" si="12"/>
      </c>
      <c r="AD50" s="60"/>
      <c r="AE50" s="60"/>
      <c r="AF50" s="60"/>
      <c r="AG50" s="60"/>
      <c r="AH50" s="135">
        <f t="shared" si="13"/>
      </c>
      <c r="AI50" s="119">
        <f t="shared" si="14"/>
        <v>0</v>
      </c>
      <c r="AJ50" s="138">
        <f t="shared" si="15"/>
      </c>
      <c r="AK50" s="137">
        <f t="shared" si="16"/>
      </c>
      <c r="AL50" s="134">
        <f t="shared" si="17"/>
      </c>
      <c r="AM50" s="60"/>
      <c r="AN50" s="60"/>
      <c r="AO50" s="60"/>
      <c r="AP50" s="60"/>
      <c r="AQ50" s="135">
        <f t="shared" si="18"/>
      </c>
      <c r="AR50" s="119">
        <f t="shared" si="19"/>
        <v>0</v>
      </c>
      <c r="AS50" s="138">
        <f>IF(AQ50="","",AQ50/SUM(DY50:EB50))</f>
      </c>
      <c r="AT50" s="137">
        <f t="shared" si="20"/>
      </c>
      <c r="AU50" s="134">
        <f>IF(AM50="","",AT50/SUM(DI50:EB50))</f>
      </c>
      <c r="AV50" s="60"/>
      <c r="AW50" s="60"/>
      <c r="AX50" s="60"/>
      <c r="AY50" s="60"/>
      <c r="AZ50" s="135">
        <f t="shared" si="21"/>
      </c>
      <c r="BA50" s="119">
        <f t="shared" si="22"/>
        <v>0</v>
      </c>
      <c r="BB50" s="138">
        <f>IF(AZ50="","",AZ50/SUM(EC50:EF50))</f>
      </c>
      <c r="BC50" s="137">
        <f t="shared" si="23"/>
      </c>
      <c r="BD50" s="134">
        <f>IF(AV50="","",BC50/SUM(DI50:EF50))</f>
      </c>
      <c r="BE50" s="60"/>
      <c r="BF50" s="60"/>
      <c r="BG50" s="60"/>
      <c r="BH50" s="60"/>
      <c r="BI50" s="135">
        <f t="shared" si="24"/>
      </c>
      <c r="BJ50" s="119">
        <f t="shared" si="25"/>
        <v>0</v>
      </c>
      <c r="BK50" s="138">
        <f>IF(BI50="","",BI50/SUM(EG50:EJ50))</f>
      </c>
      <c r="BL50" s="137">
        <f t="shared" si="26"/>
      </c>
      <c r="BM50" s="134">
        <f>IF(BE50="","",BL50/SUM(DI50:EJ50))</f>
      </c>
      <c r="BN50" s="60"/>
      <c r="BO50" s="60"/>
      <c r="BP50" s="60"/>
      <c r="BQ50" s="60"/>
      <c r="BR50" s="135">
        <f t="shared" si="27"/>
      </c>
      <c r="BS50" s="119">
        <f t="shared" si="28"/>
        <v>0</v>
      </c>
      <c r="BT50" s="138">
        <f>IF(BR50="","",BR50/SUM(EK50:EN50))</f>
      </c>
      <c r="BU50" s="137">
        <f t="shared" si="29"/>
      </c>
      <c r="BV50" s="134">
        <f>IF(BN50="","",BU50/SUM(DI50:EN50))</f>
      </c>
      <c r="BW50" s="60"/>
      <c r="BX50" s="60"/>
      <c r="BY50" s="60"/>
      <c r="BZ50" s="60"/>
      <c r="CA50" s="135">
        <f t="shared" si="30"/>
      </c>
      <c r="CB50" s="119">
        <f t="shared" si="31"/>
        <v>0</v>
      </c>
      <c r="CC50" s="138">
        <f>IF(CA50="","",CA50/SUM(EO50:ER50))</f>
      </c>
      <c r="CD50" s="137">
        <f t="shared" si="32"/>
      </c>
      <c r="CE50" s="134">
        <f>IF(BW50="","",CD50/SUM(DI50:ER50))</f>
      </c>
      <c r="CF50" s="60"/>
      <c r="CG50" s="60"/>
      <c r="CH50" s="60"/>
      <c r="CI50" s="60"/>
      <c r="CJ50" s="135">
        <f t="shared" si="33"/>
      </c>
      <c r="CK50" s="119">
        <f t="shared" si="34"/>
        <v>0</v>
      </c>
      <c r="CL50" s="138">
        <f>IF(CJ50="","",CJ50/SUM(ES50:EV50))</f>
      </c>
      <c r="CM50" s="137">
        <f t="shared" si="35"/>
      </c>
      <c r="CN50" s="134">
        <f>IF(CF50="","",CM50/SUM(DI50:EV50))</f>
      </c>
      <c r="CO50" s="60"/>
      <c r="CP50" s="60"/>
      <c r="CQ50" s="60"/>
      <c r="CR50" s="60"/>
      <c r="CS50" s="135">
        <f t="shared" si="36"/>
      </c>
      <c r="CT50" s="119">
        <f t="shared" si="37"/>
        <v>0</v>
      </c>
      <c r="CU50" s="138">
        <f>IF(CS50="","",CS50/SUM(EW50:EZ50))</f>
      </c>
      <c r="CV50" s="137">
        <f t="shared" si="38"/>
      </c>
      <c r="CW50" s="134">
        <f>IF(CO50="","",CV50/SUM(DI50:EZ50))</f>
      </c>
      <c r="CX50" s="60"/>
      <c r="CY50" s="60"/>
      <c r="CZ50" s="60"/>
      <c r="DA50" s="60"/>
      <c r="DB50" s="135">
        <f t="shared" si="39"/>
      </c>
      <c r="DC50" s="119">
        <f t="shared" si="40"/>
        <v>0</v>
      </c>
      <c r="DD50" s="138">
        <f>IF(DB50="","",DB50/SUM(FA50:FD50))</f>
      </c>
      <c r="DE50" s="137">
        <f t="shared" si="41"/>
      </c>
      <c r="DF50" s="134">
        <f>IF(CX50="","",DE50/SUM(DI50:FD50))</f>
      </c>
      <c r="DG50" s="82" t="str">
        <f t="shared" si="42"/>
        <v>z</v>
      </c>
      <c r="DH50" s="75">
        <f>IF(E50&gt;0,(J50+Q50+Z50+AI50+AR50+BA50+BJ50+BS50+CB50+CK50+CT50+DC50)/SUM(DI50:FD50),0)</f>
        <v>0</v>
      </c>
      <c r="DI50" s="125">
        <f t="shared" si="43"/>
        <v>0</v>
      </c>
      <c r="DJ50" s="125">
        <f t="shared" si="44"/>
        <v>0</v>
      </c>
      <c r="DK50" s="125">
        <f t="shared" si="45"/>
        <v>0</v>
      </c>
      <c r="DL50" s="125">
        <f t="shared" si="46"/>
        <v>0</v>
      </c>
      <c r="DM50" s="75">
        <f t="shared" si="47"/>
        <v>0</v>
      </c>
      <c r="DN50" s="75">
        <f t="shared" si="48"/>
        <v>0</v>
      </c>
      <c r="DO50" s="75">
        <f t="shared" si="49"/>
        <v>0</v>
      </c>
      <c r="DP50" s="75">
        <f t="shared" si="50"/>
        <v>0</v>
      </c>
      <c r="DQ50" s="125">
        <f t="shared" si="51"/>
        <v>0</v>
      </c>
      <c r="DR50" s="125">
        <f t="shared" si="52"/>
        <v>0</v>
      </c>
      <c r="DS50" s="125">
        <f t="shared" si="53"/>
        <v>0</v>
      </c>
      <c r="DT50" s="125">
        <f t="shared" si="54"/>
        <v>0</v>
      </c>
      <c r="DU50" s="75">
        <f t="shared" si="55"/>
        <v>0</v>
      </c>
      <c r="DV50" s="75">
        <f t="shared" si="56"/>
        <v>0</v>
      </c>
      <c r="DW50" s="75">
        <f t="shared" si="57"/>
        <v>0</v>
      </c>
      <c r="DX50" s="75">
        <f t="shared" si="58"/>
        <v>0</v>
      </c>
      <c r="DY50" s="125">
        <f t="shared" si="59"/>
        <v>0</v>
      </c>
      <c r="DZ50" s="125">
        <f t="shared" si="60"/>
        <v>0</v>
      </c>
      <c r="EA50" s="125">
        <f t="shared" si="61"/>
        <v>0</v>
      </c>
      <c r="EB50" s="125">
        <f t="shared" si="62"/>
        <v>0</v>
      </c>
      <c r="EC50" s="75">
        <f t="shared" si="63"/>
        <v>0</v>
      </c>
      <c r="ED50" s="75">
        <f t="shared" si="64"/>
        <v>0</v>
      </c>
      <c r="EE50" s="75">
        <f t="shared" si="65"/>
        <v>0</v>
      </c>
      <c r="EF50" s="75">
        <f t="shared" si="66"/>
        <v>0</v>
      </c>
      <c r="EG50" s="125">
        <f t="shared" si="67"/>
        <v>0</v>
      </c>
      <c r="EH50" s="125">
        <f t="shared" si="68"/>
        <v>0</v>
      </c>
      <c r="EI50" s="125">
        <f t="shared" si="69"/>
        <v>0</v>
      </c>
      <c r="EJ50" s="125">
        <f t="shared" si="70"/>
        <v>0</v>
      </c>
      <c r="EK50" s="75">
        <f t="shared" si="71"/>
        <v>0</v>
      </c>
      <c r="EL50" s="75">
        <f t="shared" si="72"/>
        <v>0</v>
      </c>
      <c r="EM50" s="75">
        <f t="shared" si="73"/>
        <v>0</v>
      </c>
      <c r="EN50" s="75">
        <f t="shared" si="74"/>
        <v>0</v>
      </c>
      <c r="EO50" s="125">
        <f t="shared" si="75"/>
        <v>0</v>
      </c>
      <c r="EP50" s="125">
        <f t="shared" si="76"/>
        <v>0</v>
      </c>
      <c r="EQ50" s="125">
        <f t="shared" si="77"/>
        <v>0</v>
      </c>
      <c r="ER50" s="125">
        <f t="shared" si="78"/>
        <v>0</v>
      </c>
      <c r="ES50" s="75">
        <f t="shared" si="79"/>
        <v>0</v>
      </c>
      <c r="ET50" s="75">
        <f t="shared" si="80"/>
        <v>0</v>
      </c>
      <c r="EU50" s="75">
        <f t="shared" si="81"/>
        <v>0</v>
      </c>
      <c r="EV50" s="75">
        <f t="shared" si="82"/>
        <v>0</v>
      </c>
      <c r="EW50" s="125">
        <f t="shared" si="83"/>
        <v>0</v>
      </c>
      <c r="EX50" s="125">
        <f t="shared" si="84"/>
        <v>0</v>
      </c>
      <c r="EY50" s="125">
        <f t="shared" si="85"/>
        <v>0</v>
      </c>
      <c r="EZ50" s="125">
        <f t="shared" si="86"/>
        <v>0</v>
      </c>
      <c r="FA50" s="75">
        <f t="shared" si="87"/>
        <v>0</v>
      </c>
      <c r="FB50" s="75">
        <f t="shared" si="88"/>
        <v>0</v>
      </c>
      <c r="FC50" s="75">
        <f t="shared" si="89"/>
        <v>0</v>
      </c>
      <c r="FD50" s="75">
        <f t="shared" si="90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3" manualBreakCount="3">
    <brk id="29" max="65535" man="1"/>
    <brk id="56" max="65535" man="1"/>
    <brk id="83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FD55"/>
  <sheetViews>
    <sheetView zoomScale="75" zoomScaleNormal="75" zoomScaleSheetLayoutView="100" workbookViewId="0" topLeftCell="A1">
      <selection activeCell="BZ36" sqref="BZ36"/>
    </sheetView>
  </sheetViews>
  <sheetFormatPr defaultColWidth="9.140625" defaultRowHeight="12"/>
  <cols>
    <col min="1" max="1" width="3.7109375" style="74" customWidth="1"/>
    <col min="2" max="2" width="3.7109375" style="83" customWidth="1"/>
    <col min="3" max="3" width="18.7109375" style="63" customWidth="1"/>
    <col min="4" max="4" width="7.28125" style="75" bestFit="1" customWidth="1"/>
    <col min="5" max="8" width="6.28125" style="83" customWidth="1"/>
    <col min="9" max="9" width="6.28125" style="76" customWidth="1"/>
    <col min="10" max="10" width="6.28125" style="76" hidden="1" customWidth="1"/>
    <col min="11" max="11" width="6.57421875" style="79" bestFit="1" customWidth="1"/>
    <col min="12" max="15" width="6.28125" style="63" customWidth="1"/>
    <col min="16" max="16" width="6.28125" style="75" customWidth="1"/>
    <col min="17" max="17" width="6.28125" style="75" hidden="1" customWidth="1"/>
    <col min="18" max="18" width="6.7109375" style="79" bestFit="1" customWidth="1"/>
    <col min="19" max="19" width="6.28125" style="78" customWidth="1"/>
    <col min="20" max="20" width="6.7109375" style="79" bestFit="1" customWidth="1"/>
    <col min="21" max="24" width="6.28125" style="63" customWidth="1"/>
    <col min="25" max="25" width="6.28125" style="75" customWidth="1"/>
    <col min="26" max="26" width="6.28125" style="75" hidden="1" customWidth="1"/>
    <col min="27" max="27" width="6.28125" style="80" customWidth="1"/>
    <col min="28" max="28" width="6.28125" style="81" customWidth="1"/>
    <col min="29" max="29" width="6.28125" style="80" customWidth="1"/>
    <col min="30" max="33" width="6.28125" style="63" customWidth="1"/>
    <col min="34" max="34" width="6.28125" style="75" customWidth="1"/>
    <col min="35" max="35" width="6.28125" style="75" hidden="1" customWidth="1"/>
    <col min="36" max="36" width="6.28125" style="80" customWidth="1"/>
    <col min="37" max="37" width="6.28125" style="81" customWidth="1"/>
    <col min="38" max="38" width="6.28125" style="80" customWidth="1"/>
    <col min="39" max="42" width="6.28125" style="63" customWidth="1"/>
    <col min="43" max="43" width="6.28125" style="75" customWidth="1"/>
    <col min="44" max="44" width="6.28125" style="75" hidden="1" customWidth="1"/>
    <col min="45" max="45" width="6.28125" style="80" customWidth="1"/>
    <col min="46" max="46" width="6.28125" style="81" customWidth="1"/>
    <col min="47" max="47" width="6.28125" style="80" customWidth="1"/>
    <col min="48" max="51" width="6.28125" style="63" customWidth="1"/>
    <col min="52" max="52" width="6.28125" style="75" customWidth="1"/>
    <col min="53" max="53" width="6.28125" style="75" hidden="1" customWidth="1"/>
    <col min="54" max="54" width="6.28125" style="80" customWidth="1"/>
    <col min="55" max="55" width="6.28125" style="81" customWidth="1"/>
    <col min="56" max="56" width="6.28125" style="142" customWidth="1"/>
    <col min="57" max="60" width="6.28125" style="63" customWidth="1"/>
    <col min="61" max="61" width="6.28125" style="75" customWidth="1"/>
    <col min="62" max="62" width="6.28125" style="75" hidden="1" customWidth="1"/>
    <col min="63" max="63" width="6.28125" style="80" customWidth="1"/>
    <col min="64" max="64" width="6.28125" style="81" customWidth="1"/>
    <col min="65" max="65" width="6.28125" style="80" customWidth="1"/>
    <col min="66" max="69" width="6.28125" style="63" customWidth="1"/>
    <col min="70" max="70" width="6.28125" style="75" customWidth="1"/>
    <col min="71" max="71" width="6.28125" style="75" hidden="1" customWidth="1"/>
    <col min="72" max="72" width="6.28125" style="80" customWidth="1"/>
    <col min="73" max="73" width="6.28125" style="81" customWidth="1"/>
    <col min="74" max="74" width="6.28125" style="80" customWidth="1"/>
    <col min="75" max="78" width="6.28125" style="63" customWidth="1"/>
    <col min="79" max="79" width="6.28125" style="75" customWidth="1"/>
    <col min="80" max="80" width="6.28125" style="75" hidden="1" customWidth="1"/>
    <col min="81" max="81" width="6.28125" style="80" customWidth="1"/>
    <col min="82" max="82" width="6.28125" style="81" customWidth="1"/>
    <col min="83" max="83" width="6.28125" style="80" customWidth="1"/>
    <col min="84" max="87" width="6.28125" style="63" customWidth="1"/>
    <col min="88" max="88" width="6.28125" style="75" customWidth="1"/>
    <col min="89" max="89" width="6.28125" style="75" hidden="1" customWidth="1"/>
    <col min="90" max="90" width="6.28125" style="80" customWidth="1"/>
    <col min="91" max="91" width="6.28125" style="81" customWidth="1"/>
    <col min="92" max="92" width="6.28125" style="80" customWidth="1"/>
    <col min="93" max="96" width="6.28125" style="63" customWidth="1"/>
    <col min="97" max="97" width="6.28125" style="75" customWidth="1"/>
    <col min="98" max="98" width="6.28125" style="75" hidden="1" customWidth="1"/>
    <col min="99" max="99" width="6.28125" style="75" customWidth="1"/>
    <col min="100" max="100" width="6.28125" style="81" customWidth="1"/>
    <col min="101" max="101" width="6.28125" style="75" customWidth="1"/>
    <col min="102" max="105" width="6.28125" style="63" customWidth="1"/>
    <col min="106" max="106" width="6.28125" style="75" customWidth="1"/>
    <col min="107" max="107" width="6.28125" style="75" hidden="1" customWidth="1"/>
    <col min="108" max="108" width="6.28125" style="75" customWidth="1"/>
    <col min="109" max="109" width="6.28125" style="81" customWidth="1"/>
    <col min="110" max="110" width="6.28125" style="75" customWidth="1"/>
    <col min="111" max="111" width="2.7109375" style="82" customWidth="1"/>
    <col min="112" max="112" width="5.8515625" style="75" customWidth="1"/>
    <col min="113" max="160" width="2.28125" style="75" customWidth="1"/>
    <col min="161" max="161" width="9.140625" style="63" customWidth="1"/>
    <col min="162" max="162" width="4.7109375" style="63" customWidth="1"/>
    <col min="163" max="163" width="16.7109375" style="63" customWidth="1"/>
    <col min="164" max="16384" width="9.140625" style="63" customWidth="1"/>
  </cols>
  <sheetData>
    <row r="1" spans="2:19" ht="11.25">
      <c r="B1" s="157" t="s">
        <v>73</v>
      </c>
      <c r="E1" s="63"/>
      <c r="F1" s="63"/>
      <c r="G1" s="139" t="s">
        <v>83</v>
      </c>
      <c r="H1" s="63"/>
      <c r="K1" s="77">
        <f>(Geweer!K1)</f>
        <v>2004</v>
      </c>
      <c r="M1" s="63" t="s">
        <v>81</v>
      </c>
      <c r="P1" s="140">
        <f>(Geweer!P1)</f>
        <v>38368.44270613426</v>
      </c>
      <c r="R1" s="172">
        <f>(Geweer!P1)</f>
        <v>38368.44270613426</v>
      </c>
      <c r="S1" s="141">
        <f>(Geweer!P1)</f>
        <v>38368.44270613426</v>
      </c>
    </row>
    <row r="2" spans="3:19" ht="12" thickBot="1">
      <c r="C2" s="84"/>
      <c r="D2" s="85"/>
      <c r="F2" s="86"/>
      <c r="M2" s="63" t="s">
        <v>82</v>
      </c>
      <c r="P2" s="140">
        <f>(Geweer!P2)</f>
        <v>38350</v>
      </c>
      <c r="R2" s="172">
        <f>(Geweer!P2)</f>
        <v>38350</v>
      </c>
      <c r="S2" s="141">
        <f>(Geweer!P2)</f>
        <v>38350</v>
      </c>
    </row>
    <row r="3" spans="5:110" ht="12" thickBot="1">
      <c r="E3" s="87"/>
      <c r="F3" s="88" t="s">
        <v>1</v>
      </c>
      <c r="G3" s="89"/>
      <c r="H3" s="90"/>
      <c r="I3" s="91"/>
      <c r="J3" s="91"/>
      <c r="K3" s="80"/>
      <c r="L3" s="87"/>
      <c r="M3" s="88" t="s">
        <v>2</v>
      </c>
      <c r="N3" s="89"/>
      <c r="O3" s="90"/>
      <c r="P3" s="91"/>
      <c r="Q3" s="91"/>
      <c r="R3" s="80"/>
      <c r="S3" s="81"/>
      <c r="T3" s="80"/>
      <c r="U3" s="87"/>
      <c r="V3" s="88" t="s">
        <v>3</v>
      </c>
      <c r="W3" s="89"/>
      <c r="X3" s="90"/>
      <c r="Y3" s="91"/>
      <c r="Z3" s="91"/>
      <c r="AD3" s="87"/>
      <c r="AE3" s="88" t="s">
        <v>4</v>
      </c>
      <c r="AF3" s="89"/>
      <c r="AG3" s="90"/>
      <c r="AH3" s="91"/>
      <c r="AI3" s="91"/>
      <c r="AM3" s="87"/>
      <c r="AN3" s="88" t="s">
        <v>5</v>
      </c>
      <c r="AO3" s="89"/>
      <c r="AP3" s="90"/>
      <c r="AQ3" s="91"/>
      <c r="AR3" s="91"/>
      <c r="AV3" s="87"/>
      <c r="AW3" s="88" t="s">
        <v>6</v>
      </c>
      <c r="AX3" s="89"/>
      <c r="AY3" s="90"/>
      <c r="AZ3" s="91"/>
      <c r="BA3" s="91"/>
      <c r="BE3" s="87"/>
      <c r="BF3" s="88" t="s">
        <v>7</v>
      </c>
      <c r="BG3" s="89"/>
      <c r="BH3" s="90"/>
      <c r="BI3" s="91"/>
      <c r="BJ3" s="91"/>
      <c r="BN3" s="87"/>
      <c r="BO3" s="88" t="s">
        <v>8</v>
      </c>
      <c r="BP3" s="89"/>
      <c r="BQ3" s="90"/>
      <c r="BR3" s="91"/>
      <c r="BS3" s="91"/>
      <c r="BW3" s="87"/>
      <c r="BX3" s="88" t="s">
        <v>9</v>
      </c>
      <c r="BY3" s="89"/>
      <c r="BZ3" s="90"/>
      <c r="CA3" s="91"/>
      <c r="CB3" s="91"/>
      <c r="CF3" s="87"/>
      <c r="CG3" s="88" t="s">
        <v>10</v>
      </c>
      <c r="CH3" s="89"/>
      <c r="CI3" s="90"/>
      <c r="CJ3" s="91"/>
      <c r="CK3" s="91"/>
      <c r="CO3" s="87"/>
      <c r="CP3" s="88" t="s">
        <v>11</v>
      </c>
      <c r="CQ3" s="89"/>
      <c r="CR3" s="90"/>
      <c r="CS3" s="91"/>
      <c r="CT3" s="91"/>
      <c r="CU3" s="80"/>
      <c r="CW3" s="80"/>
      <c r="CX3" s="87"/>
      <c r="CY3" s="88" t="s">
        <v>12</v>
      </c>
      <c r="CZ3" s="89"/>
      <c r="DA3" s="90"/>
      <c r="DB3" s="91"/>
      <c r="DC3" s="91"/>
      <c r="DD3" s="80"/>
      <c r="DF3" s="80"/>
    </row>
    <row r="4" spans="4:110" ht="12" thickBot="1">
      <c r="D4" s="92" t="s">
        <v>13</v>
      </c>
      <c r="E4" s="93" t="s">
        <v>14</v>
      </c>
      <c r="F4" s="94" t="s">
        <v>14</v>
      </c>
      <c r="G4" s="94" t="s">
        <v>14</v>
      </c>
      <c r="H4" s="95" t="s">
        <v>14</v>
      </c>
      <c r="I4" s="96" t="s">
        <v>15</v>
      </c>
      <c r="J4" s="97"/>
      <c r="K4" s="98" t="s">
        <v>77</v>
      </c>
      <c r="L4" s="93" t="s">
        <v>14</v>
      </c>
      <c r="M4" s="94" t="s">
        <v>14</v>
      </c>
      <c r="N4" s="94" t="s">
        <v>14</v>
      </c>
      <c r="O4" s="95" t="s">
        <v>14</v>
      </c>
      <c r="P4" s="96" t="s">
        <v>15</v>
      </c>
      <c r="Q4" s="97"/>
      <c r="R4" s="98" t="s">
        <v>77</v>
      </c>
      <c r="S4" s="99" t="s">
        <v>15</v>
      </c>
      <c r="T4" s="98" t="s">
        <v>77</v>
      </c>
      <c r="U4" s="93" t="s">
        <v>14</v>
      </c>
      <c r="V4" s="94" t="s">
        <v>14</v>
      </c>
      <c r="W4" s="94" t="s">
        <v>14</v>
      </c>
      <c r="X4" s="95" t="s">
        <v>14</v>
      </c>
      <c r="Y4" s="96" t="s">
        <v>15</v>
      </c>
      <c r="Z4" s="97"/>
      <c r="AA4" s="98" t="s">
        <v>77</v>
      </c>
      <c r="AB4" s="99" t="s">
        <v>15</v>
      </c>
      <c r="AC4" s="98" t="s">
        <v>77</v>
      </c>
      <c r="AD4" s="93" t="s">
        <v>14</v>
      </c>
      <c r="AE4" s="94" t="s">
        <v>14</v>
      </c>
      <c r="AF4" s="94" t="s">
        <v>14</v>
      </c>
      <c r="AG4" s="95" t="s">
        <v>14</v>
      </c>
      <c r="AH4" s="96" t="s">
        <v>15</v>
      </c>
      <c r="AI4" s="97"/>
      <c r="AJ4" s="98" t="s">
        <v>77</v>
      </c>
      <c r="AK4" s="99" t="s">
        <v>15</v>
      </c>
      <c r="AL4" s="98" t="s">
        <v>77</v>
      </c>
      <c r="AM4" s="93" t="s">
        <v>14</v>
      </c>
      <c r="AN4" s="94" t="s">
        <v>14</v>
      </c>
      <c r="AO4" s="94" t="s">
        <v>14</v>
      </c>
      <c r="AP4" s="95" t="s">
        <v>14</v>
      </c>
      <c r="AQ4" s="96" t="s">
        <v>15</v>
      </c>
      <c r="AR4" s="97"/>
      <c r="AS4" s="98" t="s">
        <v>77</v>
      </c>
      <c r="AT4" s="99" t="s">
        <v>15</v>
      </c>
      <c r="AU4" s="98" t="s">
        <v>77</v>
      </c>
      <c r="AV4" s="93" t="s">
        <v>14</v>
      </c>
      <c r="AW4" s="94" t="s">
        <v>14</v>
      </c>
      <c r="AX4" s="94" t="s">
        <v>14</v>
      </c>
      <c r="AY4" s="95" t="s">
        <v>14</v>
      </c>
      <c r="AZ4" s="96" t="s">
        <v>15</v>
      </c>
      <c r="BA4" s="97"/>
      <c r="BB4" s="98" t="s">
        <v>77</v>
      </c>
      <c r="BC4" s="99" t="s">
        <v>15</v>
      </c>
      <c r="BD4" s="143" t="s">
        <v>77</v>
      </c>
      <c r="BE4" s="93" t="s">
        <v>14</v>
      </c>
      <c r="BF4" s="94" t="s">
        <v>14</v>
      </c>
      <c r="BG4" s="94" t="s">
        <v>14</v>
      </c>
      <c r="BH4" s="95" t="s">
        <v>14</v>
      </c>
      <c r="BI4" s="96" t="s">
        <v>15</v>
      </c>
      <c r="BJ4" s="97"/>
      <c r="BK4" s="98" t="s">
        <v>77</v>
      </c>
      <c r="BL4" s="99" t="s">
        <v>15</v>
      </c>
      <c r="BM4" s="98" t="s">
        <v>77</v>
      </c>
      <c r="BN4" s="93" t="s">
        <v>14</v>
      </c>
      <c r="BO4" s="94" t="s">
        <v>14</v>
      </c>
      <c r="BP4" s="94" t="s">
        <v>14</v>
      </c>
      <c r="BQ4" s="95" t="s">
        <v>14</v>
      </c>
      <c r="BR4" s="96" t="s">
        <v>15</v>
      </c>
      <c r="BS4" s="97"/>
      <c r="BT4" s="98" t="s">
        <v>77</v>
      </c>
      <c r="BU4" s="99" t="s">
        <v>15</v>
      </c>
      <c r="BV4" s="98" t="s">
        <v>77</v>
      </c>
      <c r="BW4" s="93" t="s">
        <v>14</v>
      </c>
      <c r="BX4" s="94" t="s">
        <v>14</v>
      </c>
      <c r="BY4" s="94" t="s">
        <v>14</v>
      </c>
      <c r="BZ4" s="95" t="s">
        <v>14</v>
      </c>
      <c r="CA4" s="96" t="s">
        <v>15</v>
      </c>
      <c r="CB4" s="97"/>
      <c r="CC4" s="98" t="s">
        <v>77</v>
      </c>
      <c r="CD4" s="99" t="s">
        <v>15</v>
      </c>
      <c r="CE4" s="98" t="s">
        <v>77</v>
      </c>
      <c r="CF4" s="93" t="s">
        <v>14</v>
      </c>
      <c r="CG4" s="94" t="s">
        <v>14</v>
      </c>
      <c r="CH4" s="94" t="s">
        <v>14</v>
      </c>
      <c r="CI4" s="95" t="s">
        <v>14</v>
      </c>
      <c r="CJ4" s="96" t="s">
        <v>15</v>
      </c>
      <c r="CK4" s="97"/>
      <c r="CL4" s="98" t="s">
        <v>77</v>
      </c>
      <c r="CM4" s="99" t="s">
        <v>15</v>
      </c>
      <c r="CN4" s="98" t="s">
        <v>77</v>
      </c>
      <c r="CO4" s="93" t="s">
        <v>14</v>
      </c>
      <c r="CP4" s="94" t="s">
        <v>14</v>
      </c>
      <c r="CQ4" s="94" t="s">
        <v>14</v>
      </c>
      <c r="CR4" s="95" t="s">
        <v>14</v>
      </c>
      <c r="CS4" s="96" t="s">
        <v>15</v>
      </c>
      <c r="CT4" s="97"/>
      <c r="CU4" s="98" t="s">
        <v>77</v>
      </c>
      <c r="CV4" s="99" t="s">
        <v>15</v>
      </c>
      <c r="CW4" s="98" t="s">
        <v>77</v>
      </c>
      <c r="CX4" s="93" t="s">
        <v>14</v>
      </c>
      <c r="CY4" s="94" t="s">
        <v>14</v>
      </c>
      <c r="CZ4" s="94" t="s">
        <v>14</v>
      </c>
      <c r="DA4" s="95" t="s">
        <v>14</v>
      </c>
      <c r="DB4" s="96" t="s">
        <v>15</v>
      </c>
      <c r="DC4" s="97"/>
      <c r="DD4" s="98" t="s">
        <v>77</v>
      </c>
      <c r="DE4" s="99" t="s">
        <v>15</v>
      </c>
      <c r="DF4" s="98" t="s">
        <v>77</v>
      </c>
    </row>
    <row r="5" spans="1:158" ht="12" thickBot="1">
      <c r="A5" s="103" t="s">
        <v>16</v>
      </c>
      <c r="B5" s="104" t="s">
        <v>17</v>
      </c>
      <c r="C5" s="31" t="s">
        <v>18</v>
      </c>
      <c r="D5" s="105" t="s">
        <v>19</v>
      </c>
      <c r="E5" s="106">
        <v>1</v>
      </c>
      <c r="F5" s="107">
        <v>2</v>
      </c>
      <c r="G5" s="107">
        <v>3</v>
      </c>
      <c r="H5" s="108">
        <v>4</v>
      </c>
      <c r="I5" s="109" t="s">
        <v>76</v>
      </c>
      <c r="J5" s="110"/>
      <c r="K5" s="111" t="s">
        <v>76</v>
      </c>
      <c r="L5" s="106">
        <v>5</v>
      </c>
      <c r="M5" s="107">
        <v>6</v>
      </c>
      <c r="N5" s="107">
        <v>7</v>
      </c>
      <c r="O5" s="108">
        <v>8</v>
      </c>
      <c r="P5" s="109" t="s">
        <v>76</v>
      </c>
      <c r="Q5" s="110"/>
      <c r="R5" s="111" t="s">
        <v>76</v>
      </c>
      <c r="S5" s="112" t="s">
        <v>20</v>
      </c>
      <c r="T5" s="111" t="s">
        <v>20</v>
      </c>
      <c r="U5" s="106">
        <v>9</v>
      </c>
      <c r="V5" s="107">
        <v>10</v>
      </c>
      <c r="W5" s="107">
        <v>11</v>
      </c>
      <c r="X5" s="108">
        <v>12</v>
      </c>
      <c r="Y5" s="109" t="s">
        <v>76</v>
      </c>
      <c r="Z5" s="110"/>
      <c r="AA5" s="111" t="s">
        <v>76</v>
      </c>
      <c r="AB5" s="112" t="s">
        <v>20</v>
      </c>
      <c r="AC5" s="111" t="s">
        <v>20</v>
      </c>
      <c r="AD5" s="106">
        <v>13</v>
      </c>
      <c r="AE5" s="107">
        <v>14</v>
      </c>
      <c r="AF5" s="107">
        <v>15</v>
      </c>
      <c r="AG5" s="108">
        <v>16</v>
      </c>
      <c r="AH5" s="109" t="s">
        <v>76</v>
      </c>
      <c r="AI5" s="110"/>
      <c r="AJ5" s="111" t="s">
        <v>76</v>
      </c>
      <c r="AK5" s="112" t="s">
        <v>20</v>
      </c>
      <c r="AL5" s="111" t="s">
        <v>20</v>
      </c>
      <c r="AM5" s="106">
        <v>17</v>
      </c>
      <c r="AN5" s="107">
        <v>18</v>
      </c>
      <c r="AO5" s="107">
        <v>19</v>
      </c>
      <c r="AP5" s="108">
        <v>20</v>
      </c>
      <c r="AQ5" s="109" t="s">
        <v>76</v>
      </c>
      <c r="AR5" s="110"/>
      <c r="AS5" s="111" t="s">
        <v>76</v>
      </c>
      <c r="AT5" s="112" t="s">
        <v>20</v>
      </c>
      <c r="AU5" s="111" t="s">
        <v>20</v>
      </c>
      <c r="AV5" s="106">
        <v>21</v>
      </c>
      <c r="AW5" s="107">
        <v>22</v>
      </c>
      <c r="AX5" s="107">
        <v>23</v>
      </c>
      <c r="AY5" s="108">
        <v>24</v>
      </c>
      <c r="AZ5" s="109" t="s">
        <v>76</v>
      </c>
      <c r="BA5" s="110"/>
      <c r="BB5" s="111" t="s">
        <v>76</v>
      </c>
      <c r="BC5" s="112" t="s">
        <v>20</v>
      </c>
      <c r="BD5" s="144" t="s">
        <v>20</v>
      </c>
      <c r="BE5" s="106">
        <v>25</v>
      </c>
      <c r="BF5" s="107">
        <v>26</v>
      </c>
      <c r="BG5" s="107">
        <v>27</v>
      </c>
      <c r="BH5" s="108">
        <v>28</v>
      </c>
      <c r="BI5" s="109" t="s">
        <v>76</v>
      </c>
      <c r="BJ5" s="110"/>
      <c r="BK5" s="111" t="s">
        <v>76</v>
      </c>
      <c r="BL5" s="112" t="s">
        <v>20</v>
      </c>
      <c r="BM5" s="111" t="s">
        <v>20</v>
      </c>
      <c r="BN5" s="106">
        <v>29</v>
      </c>
      <c r="BO5" s="107">
        <v>30</v>
      </c>
      <c r="BP5" s="107">
        <v>31</v>
      </c>
      <c r="BQ5" s="108">
        <v>32</v>
      </c>
      <c r="BR5" s="109" t="s">
        <v>76</v>
      </c>
      <c r="BS5" s="110"/>
      <c r="BT5" s="111" t="s">
        <v>76</v>
      </c>
      <c r="BU5" s="112" t="s">
        <v>20</v>
      </c>
      <c r="BV5" s="111" t="s">
        <v>20</v>
      </c>
      <c r="BW5" s="106">
        <v>33</v>
      </c>
      <c r="BX5" s="107">
        <v>34</v>
      </c>
      <c r="BY5" s="107">
        <v>35</v>
      </c>
      <c r="BZ5" s="108">
        <v>36</v>
      </c>
      <c r="CA5" s="109" t="s">
        <v>76</v>
      </c>
      <c r="CB5" s="110"/>
      <c r="CC5" s="111" t="s">
        <v>76</v>
      </c>
      <c r="CD5" s="112" t="s">
        <v>20</v>
      </c>
      <c r="CE5" s="111" t="s">
        <v>20</v>
      </c>
      <c r="CF5" s="106">
        <v>37</v>
      </c>
      <c r="CG5" s="107">
        <v>38</v>
      </c>
      <c r="CH5" s="107">
        <v>39</v>
      </c>
      <c r="CI5" s="108">
        <v>40</v>
      </c>
      <c r="CJ5" s="109" t="s">
        <v>76</v>
      </c>
      <c r="CK5" s="110"/>
      <c r="CL5" s="111" t="s">
        <v>76</v>
      </c>
      <c r="CM5" s="112" t="s">
        <v>20</v>
      </c>
      <c r="CN5" s="111" t="s">
        <v>20</v>
      </c>
      <c r="CO5" s="106">
        <v>41</v>
      </c>
      <c r="CP5" s="107">
        <v>42</v>
      </c>
      <c r="CQ5" s="107">
        <v>43</v>
      </c>
      <c r="CR5" s="108">
        <v>44</v>
      </c>
      <c r="CS5" s="109" t="s">
        <v>76</v>
      </c>
      <c r="CT5" s="110"/>
      <c r="CU5" s="111" t="s">
        <v>76</v>
      </c>
      <c r="CV5" s="112" t="s">
        <v>20</v>
      </c>
      <c r="CW5" s="111" t="s">
        <v>20</v>
      </c>
      <c r="CX5" s="106">
        <v>45</v>
      </c>
      <c r="CY5" s="107">
        <v>46</v>
      </c>
      <c r="CZ5" s="107">
        <v>47</v>
      </c>
      <c r="DA5" s="108">
        <v>48</v>
      </c>
      <c r="DB5" s="109" t="s">
        <v>76</v>
      </c>
      <c r="DC5" s="110"/>
      <c r="DD5" s="111" t="s">
        <v>76</v>
      </c>
      <c r="DE5" s="112" t="s">
        <v>20</v>
      </c>
      <c r="DF5" s="111" t="s">
        <v>20</v>
      </c>
      <c r="DJ5" s="85" t="s">
        <v>21</v>
      </c>
      <c r="DN5" s="85" t="s">
        <v>22</v>
      </c>
      <c r="DR5" s="85" t="s">
        <v>23</v>
      </c>
      <c r="DV5" s="85" t="s">
        <v>24</v>
      </c>
      <c r="DZ5" s="85" t="s">
        <v>25</v>
      </c>
      <c r="ED5" s="85" t="s">
        <v>26</v>
      </c>
      <c r="EH5" s="85" t="s">
        <v>27</v>
      </c>
      <c r="EL5" s="85" t="s">
        <v>28</v>
      </c>
      <c r="EM5" s="85"/>
      <c r="EP5" s="85" t="s">
        <v>29</v>
      </c>
      <c r="ET5" s="85" t="s">
        <v>30</v>
      </c>
      <c r="EX5" s="85" t="s">
        <v>31</v>
      </c>
      <c r="FB5" s="85" t="s">
        <v>32</v>
      </c>
    </row>
    <row r="6" spans="1:160" ht="11.25">
      <c r="A6" s="126" t="s">
        <v>33</v>
      </c>
      <c r="B6" s="182">
        <v>5</v>
      </c>
      <c r="C6" s="44" t="s">
        <v>96</v>
      </c>
      <c r="D6" s="116">
        <f>IF(E6="","",SUM(DI6:FD6))</f>
        <v>31</v>
      </c>
      <c r="E6" s="117">
        <v>124</v>
      </c>
      <c r="F6" s="117">
        <v>131</v>
      </c>
      <c r="G6" s="117">
        <v>93</v>
      </c>
      <c r="H6" s="117">
        <v>123</v>
      </c>
      <c r="I6" s="118">
        <f aca="true" t="shared" si="0" ref="I6:I21">IF(E6="","",SUM(E6:H6))</f>
        <v>471</v>
      </c>
      <c r="J6" s="119">
        <f aca="true" t="shared" si="1" ref="J6:J21">IF(I6="",0,I6)</f>
        <v>471</v>
      </c>
      <c r="K6" s="120">
        <f aca="true" t="shared" si="2" ref="K6:K21">IF(E6="","",I6/SUM(DI6:DL6))</f>
        <v>117.75</v>
      </c>
      <c r="L6" s="44">
        <v>119</v>
      </c>
      <c r="M6" s="44">
        <v>127</v>
      </c>
      <c r="N6" s="44">
        <v>129</v>
      </c>
      <c r="O6" s="44">
        <v>121</v>
      </c>
      <c r="P6" s="121">
        <f aca="true" t="shared" si="3" ref="P6:P21">IF(L6="","",SUM(L6:O6))</f>
        <v>496</v>
      </c>
      <c r="Q6" s="119">
        <f aca="true" t="shared" si="4" ref="Q6:Q21">IF(P6="",0,P6)</f>
        <v>496</v>
      </c>
      <c r="R6" s="122">
        <f aca="true" t="shared" si="5" ref="R6:R21">IF(P6="","",P6/SUM(DM6:DP6))</f>
        <v>124</v>
      </c>
      <c r="S6" s="123">
        <f aca="true" t="shared" si="6" ref="S6:S21">IF(L6="","",(I6+P6))</f>
        <v>967</v>
      </c>
      <c r="T6" s="120">
        <f aca="true" t="shared" si="7" ref="T6:T21">IF(L6="","",S6/SUM(DI6:DP6))</f>
        <v>120.875</v>
      </c>
      <c r="U6" s="44">
        <v>121</v>
      </c>
      <c r="V6" s="44">
        <v>120</v>
      </c>
      <c r="W6" s="44">
        <v>132</v>
      </c>
      <c r="X6" s="44">
        <v>127</v>
      </c>
      <c r="Y6" s="121">
        <f aca="true" t="shared" si="8" ref="Y6:Y21">IF(U6="","",SUM(U6:X6))</f>
        <v>500</v>
      </c>
      <c r="Z6" s="119">
        <f aca="true" t="shared" si="9" ref="Z6:Z21">IF(Y6="",0,Y6)</f>
        <v>500</v>
      </c>
      <c r="AA6" s="124">
        <f aca="true" t="shared" si="10" ref="AA6:AA21">IF(Y6="","",Y6/SUM(DQ6:DT6))</f>
        <v>125</v>
      </c>
      <c r="AB6" s="123">
        <f aca="true" t="shared" si="11" ref="AB6:AB21">IF(U6="","",(S6+Y6))</f>
        <v>1467</v>
      </c>
      <c r="AC6" s="120">
        <f aca="true" t="shared" si="12" ref="AC6:AC21">IF(U6="","",AB6/SUM(DI6:DT6))</f>
        <v>122.25</v>
      </c>
      <c r="AD6" s="44">
        <v>134</v>
      </c>
      <c r="AE6" s="44">
        <v>124</v>
      </c>
      <c r="AF6" s="44">
        <v>109</v>
      </c>
      <c r="AG6" s="44">
        <v>130</v>
      </c>
      <c r="AH6" s="121">
        <f aca="true" t="shared" si="13" ref="AH6:AH21">IF(AD6="","",SUM(AD6:AG6))</f>
        <v>497</v>
      </c>
      <c r="AI6" s="119">
        <f aca="true" t="shared" si="14" ref="AI6:AI21">IF(AH6="",0,AH6)</f>
        <v>497</v>
      </c>
      <c r="AJ6" s="124">
        <f aca="true" t="shared" si="15" ref="AJ6:AJ21">IF(AH6="","",AH6/SUM(DU6:DX6))</f>
        <v>124.25</v>
      </c>
      <c r="AK6" s="123">
        <f aca="true" t="shared" si="16" ref="AK6:AK21">IF(AD6="","",(AB6+AH6))</f>
        <v>1964</v>
      </c>
      <c r="AL6" s="120">
        <f aca="true" t="shared" si="17" ref="AL6:AL21">IF(AD6="","",AK6/SUM(DI6:DX6))</f>
        <v>122.75</v>
      </c>
      <c r="AM6" s="44">
        <v>139</v>
      </c>
      <c r="AN6" s="44">
        <v>126</v>
      </c>
      <c r="AO6" s="44">
        <v>123</v>
      </c>
      <c r="AP6" s="44">
        <v>131</v>
      </c>
      <c r="AQ6" s="121">
        <f aca="true" t="shared" si="18" ref="AQ6:AQ21">IF(AM6="","",SUM(AM6:AP6))</f>
        <v>519</v>
      </c>
      <c r="AR6" s="119">
        <f aca="true" t="shared" si="19" ref="AR6:AR21">IF(AQ6="",0,AQ6)</f>
        <v>519</v>
      </c>
      <c r="AS6" s="124">
        <f>IF(AQ6="","",AQ6/SUM(DY6:EB6))</f>
        <v>129.75</v>
      </c>
      <c r="AT6" s="123">
        <f aca="true" t="shared" si="20" ref="AT6:AT21">IF(AM6="","",(AK6+AQ6))</f>
        <v>2483</v>
      </c>
      <c r="AU6" s="120">
        <f>IF(AM6="","",AT6/SUM(DI6:EB6))</f>
        <v>124.15</v>
      </c>
      <c r="AV6" s="44">
        <v>117</v>
      </c>
      <c r="AW6" s="44">
        <v>133</v>
      </c>
      <c r="AX6" s="44">
        <v>123</v>
      </c>
      <c r="AY6" s="44">
        <v>121</v>
      </c>
      <c r="AZ6" s="121">
        <f aca="true" t="shared" si="21" ref="AZ6:AZ21">IF(AV6="","",SUM(AV6:AY6))</f>
        <v>494</v>
      </c>
      <c r="BA6" s="119">
        <f aca="true" t="shared" si="22" ref="BA6:BA21">IF(AZ6="",0,AZ6)</f>
        <v>494</v>
      </c>
      <c r="BB6" s="124">
        <f>IF(AZ6="","",AZ6/SUM(EC6:EF6))</f>
        <v>123.5</v>
      </c>
      <c r="BC6" s="123">
        <f aca="true" t="shared" si="23" ref="BC6:BC21">IF(AV6="","",(AT6+AZ6))</f>
        <v>2977</v>
      </c>
      <c r="BD6" s="166">
        <f>IF(AV6="","",BC6/SUM(DI6:EF6))</f>
        <v>124.04166666666667</v>
      </c>
      <c r="BE6" s="44">
        <v>125</v>
      </c>
      <c r="BF6" s="44">
        <v>131</v>
      </c>
      <c r="BG6" s="44">
        <v>125</v>
      </c>
      <c r="BH6" s="44">
        <v>125</v>
      </c>
      <c r="BI6" s="121">
        <f aca="true" t="shared" si="24" ref="BI6:BI21">IF(BE6="","",SUM(BE6:BH6))</f>
        <v>506</v>
      </c>
      <c r="BJ6" s="119">
        <f aca="true" t="shared" si="25" ref="BJ6:BJ21">IF(BI6="",0,BI6)</f>
        <v>506</v>
      </c>
      <c r="BK6" s="124">
        <f>IF(BI6="","",BI6/SUM(EG6:EJ6))</f>
        <v>126.5</v>
      </c>
      <c r="BL6" s="123">
        <f aca="true" t="shared" si="26" ref="BL6:BL21">IF(BE6="","",(BC6+BI6))</f>
        <v>3483</v>
      </c>
      <c r="BM6" s="120">
        <f>IF(BE6="","",BL6/SUM(DI6:EJ6))</f>
        <v>124.39285714285714</v>
      </c>
      <c r="BN6" s="44">
        <v>119</v>
      </c>
      <c r="BO6" s="44">
        <v>129</v>
      </c>
      <c r="BP6" s="44">
        <v>137</v>
      </c>
      <c r="BQ6" s="44"/>
      <c r="BR6" s="121">
        <f aca="true" t="shared" si="27" ref="BR6:BR21">IF(BN6="","",SUM(BN6:BQ6))</f>
        <v>385</v>
      </c>
      <c r="BS6" s="119">
        <f aca="true" t="shared" si="28" ref="BS6:BS21">IF(BR6="",0,BR6)</f>
        <v>385</v>
      </c>
      <c r="BT6" s="124">
        <f>IF(BR6="","",BR6/SUM(EK6:EN6))</f>
        <v>128.33333333333334</v>
      </c>
      <c r="BU6" s="123">
        <f aca="true" t="shared" si="29" ref="BU6:BU21">IF(BN6="","",(BL6+BR6))</f>
        <v>3868</v>
      </c>
      <c r="BV6" s="120">
        <f>IF(BN6="","",BU6/SUM(DI6:EN6))</f>
        <v>124.7741935483871</v>
      </c>
      <c r="BW6" s="44"/>
      <c r="BX6" s="44"/>
      <c r="BY6" s="44"/>
      <c r="BZ6" s="44"/>
      <c r="CA6" s="121">
        <f aca="true" t="shared" si="30" ref="CA6:CA21">IF(BW6="","",SUM(BW6:BZ6))</f>
      </c>
      <c r="CB6" s="119">
        <f aca="true" t="shared" si="31" ref="CB6:CB21">IF(CA6="",0,CA6)</f>
        <v>0</v>
      </c>
      <c r="CC6" s="124">
        <f>IF(CA6="","",CA6/SUM(EO6:ER6))</f>
      </c>
      <c r="CD6" s="123">
        <f aca="true" t="shared" si="32" ref="CD6:CD21">IF(BW6="","",(BU6+CA6))</f>
      </c>
      <c r="CE6" s="120">
        <f>IF(BW6="","",CD6/SUM(DI6:ER6))</f>
      </c>
      <c r="CF6" s="44"/>
      <c r="CG6" s="44"/>
      <c r="CH6" s="44"/>
      <c r="CI6" s="44"/>
      <c r="CJ6" s="121">
        <f aca="true" t="shared" si="33" ref="CJ6:CJ21">IF(CF6="","",SUM(CF6:CI6))</f>
      </c>
      <c r="CK6" s="119">
        <f aca="true" t="shared" si="34" ref="CK6:CK21">IF(CJ6="",0,CJ6)</f>
        <v>0</v>
      </c>
      <c r="CL6" s="124">
        <f>IF(CJ6="","",CJ6/SUM(ES6:EV6))</f>
      </c>
      <c r="CM6" s="123">
        <f aca="true" t="shared" si="35" ref="CM6:CM21">IF(CF6="","",(CD6+CJ6))</f>
      </c>
      <c r="CN6" s="120">
        <f>IF(CF6="","",CM6/SUM(DI6:EV6))</f>
      </c>
      <c r="CO6" s="44"/>
      <c r="CP6" s="44"/>
      <c r="CQ6" s="44"/>
      <c r="CR6" s="44"/>
      <c r="CS6" s="121">
        <f aca="true" t="shared" si="36" ref="CS6:CS21">IF(CO6="","",SUM(CO6:CR6))</f>
      </c>
      <c r="CT6" s="119">
        <f aca="true" t="shared" si="37" ref="CT6:CT21">IF(CS6="",0,CS6)</f>
        <v>0</v>
      </c>
      <c r="CU6" s="124">
        <f>IF(CS6="","",CS6/SUM(EW6:EZ6))</f>
      </c>
      <c r="CV6" s="123">
        <f aca="true" t="shared" si="38" ref="CV6:CV21">IF(CO6="","",(CM6+CS6))</f>
      </c>
      <c r="CW6" s="120">
        <f>IF(CO6="","",CV6/SUM(DI6:EZ6))</f>
      </c>
      <c r="CX6" s="44"/>
      <c r="CY6" s="44"/>
      <c r="CZ6" s="44"/>
      <c r="DA6" s="44"/>
      <c r="DB6" s="121">
        <f aca="true" t="shared" si="39" ref="DB6:DB21">IF(CX6="","",SUM(CX6:DA6))</f>
      </c>
      <c r="DC6" s="119">
        <f aca="true" t="shared" si="40" ref="DC6:DC21">IF(DB6="",0,DB6)</f>
        <v>0</v>
      </c>
      <c r="DD6" s="124">
        <f>IF(DB6="","",DB6/SUM(FA6:FD6))</f>
      </c>
      <c r="DE6" s="123">
        <f aca="true" t="shared" si="41" ref="DE6:DE21">IF(CX6="","",(CV6+DB6))</f>
      </c>
      <c r="DF6" s="120">
        <f>IF(CX6="","",DE6/SUM(DI6:FD6))</f>
      </c>
      <c r="DG6" s="82" t="str">
        <f aca="true" t="shared" si="42" ref="DG6:DG21">IF(A6="","z",A6)</f>
        <v>A</v>
      </c>
      <c r="DH6" s="75">
        <f>IF(E6&gt;0,(J6+Q6+Z6+AI6+AR6+BA6+BJ6+BS6+CB6+CK6+CT6+DC6)/SUM(DI6:FD6),0)</f>
        <v>124.7741935483871</v>
      </c>
      <c r="DI6" s="125">
        <f aca="true" t="shared" si="43" ref="DI6:DI21">IF(E6&gt;0,1,0)</f>
        <v>1</v>
      </c>
      <c r="DJ6" s="125">
        <f aca="true" t="shared" si="44" ref="DJ6:DJ21">IF(F6&gt;0,1,0)</f>
        <v>1</v>
      </c>
      <c r="DK6" s="125">
        <f aca="true" t="shared" si="45" ref="DK6:DK21">IF(G6&gt;0,1,0)</f>
        <v>1</v>
      </c>
      <c r="DL6" s="125">
        <f aca="true" t="shared" si="46" ref="DL6:DL21">IF(H6&gt;0,1,0)</f>
        <v>1</v>
      </c>
      <c r="DM6" s="75">
        <f aca="true" t="shared" si="47" ref="DM6:DM21">IF(L6&gt;0,1,0)</f>
        <v>1</v>
      </c>
      <c r="DN6" s="75">
        <f aca="true" t="shared" si="48" ref="DN6:DN21">IF(M6&gt;0,1,0)</f>
        <v>1</v>
      </c>
      <c r="DO6" s="75">
        <f aca="true" t="shared" si="49" ref="DO6:DO21">IF(N6&gt;0,1,0)</f>
        <v>1</v>
      </c>
      <c r="DP6" s="75">
        <f aca="true" t="shared" si="50" ref="DP6:DP21">IF(O6&gt;0,1,0)</f>
        <v>1</v>
      </c>
      <c r="DQ6" s="125">
        <f aca="true" t="shared" si="51" ref="DQ6:DQ21">IF(U6&gt;0,1,0)</f>
        <v>1</v>
      </c>
      <c r="DR6" s="125">
        <f aca="true" t="shared" si="52" ref="DR6:DR21">IF(V6&gt;0,1,0)</f>
        <v>1</v>
      </c>
      <c r="DS6" s="125">
        <f aca="true" t="shared" si="53" ref="DS6:DS21">IF(W6&gt;0,1,0)</f>
        <v>1</v>
      </c>
      <c r="DT6" s="125">
        <f aca="true" t="shared" si="54" ref="DT6:DT21">IF(X6&gt;0,1,0)</f>
        <v>1</v>
      </c>
      <c r="DU6" s="75">
        <f aca="true" t="shared" si="55" ref="DU6:DU21">IF(AD6&gt;0,1,0)</f>
        <v>1</v>
      </c>
      <c r="DV6" s="75">
        <f aca="true" t="shared" si="56" ref="DV6:DV21">IF(AE6&gt;0,1,0)</f>
        <v>1</v>
      </c>
      <c r="DW6" s="75">
        <f aca="true" t="shared" si="57" ref="DW6:DW21">IF(AF6&gt;0,1,0)</f>
        <v>1</v>
      </c>
      <c r="DX6" s="75">
        <f aca="true" t="shared" si="58" ref="DX6:DX21">IF(AG6&gt;0,1,0)</f>
        <v>1</v>
      </c>
      <c r="DY6" s="125">
        <f aca="true" t="shared" si="59" ref="DY6:DY21">IF(AM6&gt;0,1,0)</f>
        <v>1</v>
      </c>
      <c r="DZ6" s="125">
        <f aca="true" t="shared" si="60" ref="DZ6:DZ21">IF(AN6&gt;0,1,0)</f>
        <v>1</v>
      </c>
      <c r="EA6" s="125">
        <f aca="true" t="shared" si="61" ref="EA6:EA21">IF(AO6&gt;0,1,0)</f>
        <v>1</v>
      </c>
      <c r="EB6" s="125">
        <f aca="true" t="shared" si="62" ref="EB6:EB21">IF(AP6&gt;0,1,0)</f>
        <v>1</v>
      </c>
      <c r="EC6" s="75">
        <f aca="true" t="shared" si="63" ref="EC6:EC21">IF(AV6&gt;0,1,0)</f>
        <v>1</v>
      </c>
      <c r="ED6" s="75">
        <f aca="true" t="shared" si="64" ref="ED6:ED21">IF(AW6&gt;0,1,0)</f>
        <v>1</v>
      </c>
      <c r="EE6" s="75">
        <f aca="true" t="shared" si="65" ref="EE6:EE21">IF(AX6&gt;0,1,0)</f>
        <v>1</v>
      </c>
      <c r="EF6" s="75">
        <f aca="true" t="shared" si="66" ref="EF6:EF21">IF(AY6&gt;0,1,0)</f>
        <v>1</v>
      </c>
      <c r="EG6" s="125">
        <f aca="true" t="shared" si="67" ref="EG6:EG21">IF(BE6&gt;0,1,0)</f>
        <v>1</v>
      </c>
      <c r="EH6" s="125">
        <f aca="true" t="shared" si="68" ref="EH6:EH21">IF(BF6&gt;0,1,0)</f>
        <v>1</v>
      </c>
      <c r="EI6" s="125">
        <f aca="true" t="shared" si="69" ref="EI6:EI21">IF(BG6&gt;0,1,0)</f>
        <v>1</v>
      </c>
      <c r="EJ6" s="125">
        <f aca="true" t="shared" si="70" ref="EJ6:EJ21">IF(BH6&gt;0,1,0)</f>
        <v>1</v>
      </c>
      <c r="EK6" s="75">
        <f aca="true" t="shared" si="71" ref="EK6:EK21">IF(BN6&gt;0,1,0)</f>
        <v>1</v>
      </c>
      <c r="EL6" s="75">
        <f aca="true" t="shared" si="72" ref="EL6:EL21">IF(BO6&gt;0,1,0)</f>
        <v>1</v>
      </c>
      <c r="EM6" s="75">
        <f aca="true" t="shared" si="73" ref="EM6:EM21">IF(BP6&gt;0,1,0)</f>
        <v>1</v>
      </c>
      <c r="EN6" s="75">
        <f aca="true" t="shared" si="74" ref="EN6:EN21">IF(BQ6&gt;0,1,0)</f>
        <v>0</v>
      </c>
      <c r="EO6" s="125">
        <f aca="true" t="shared" si="75" ref="EO6:EO21">IF(BW6&gt;0,1,0)</f>
        <v>0</v>
      </c>
      <c r="EP6" s="125">
        <f aca="true" t="shared" si="76" ref="EP6:EP21">IF(BX6&gt;0,1,0)</f>
        <v>0</v>
      </c>
      <c r="EQ6" s="125">
        <f aca="true" t="shared" si="77" ref="EQ6:EQ21">IF(BY6&gt;0,1,0)</f>
        <v>0</v>
      </c>
      <c r="ER6" s="125">
        <f aca="true" t="shared" si="78" ref="ER6:ER21">IF(BZ6&gt;0,1,0)</f>
        <v>0</v>
      </c>
      <c r="ES6" s="75">
        <f aca="true" t="shared" si="79" ref="ES6:ES21">IF(CF6&gt;0,1,0)</f>
        <v>0</v>
      </c>
      <c r="ET6" s="75">
        <f aca="true" t="shared" si="80" ref="ET6:ET21">IF(CG6&gt;0,1,0)</f>
        <v>0</v>
      </c>
      <c r="EU6" s="75">
        <f aca="true" t="shared" si="81" ref="EU6:EU21">IF(CH6&gt;0,1,0)</f>
        <v>0</v>
      </c>
      <c r="EV6" s="75">
        <f aca="true" t="shared" si="82" ref="EV6:EV21">IF(CI6&gt;0,1,0)</f>
        <v>0</v>
      </c>
      <c r="EW6" s="125">
        <f aca="true" t="shared" si="83" ref="EW6:EW21">IF(CO6&gt;0,1,0)</f>
        <v>0</v>
      </c>
      <c r="EX6" s="125">
        <f aca="true" t="shared" si="84" ref="EX6:EX21">IF(CP6&gt;0,1,0)</f>
        <v>0</v>
      </c>
      <c r="EY6" s="125">
        <f aca="true" t="shared" si="85" ref="EY6:EY21">IF(CQ6&gt;0,1,0)</f>
        <v>0</v>
      </c>
      <c r="EZ6" s="125">
        <f aca="true" t="shared" si="86" ref="EZ6:EZ21">IF(CR6&gt;0,1,0)</f>
        <v>0</v>
      </c>
      <c r="FA6" s="75">
        <f aca="true" t="shared" si="87" ref="FA6:FA21">IF(CX6&gt;0,1,0)</f>
        <v>0</v>
      </c>
      <c r="FB6" s="75">
        <f aca="true" t="shared" si="88" ref="FB6:FB21">IF(CY6&gt;0,1,0)</f>
        <v>0</v>
      </c>
      <c r="FC6" s="75">
        <f aca="true" t="shared" si="89" ref="FC6:FC21">IF(CZ6&gt;0,1,0)</f>
        <v>0</v>
      </c>
      <c r="FD6" s="75">
        <f aca="true" t="shared" si="90" ref="FD6:FD21">IF(DA6&gt;0,1,0)</f>
        <v>0</v>
      </c>
    </row>
    <row r="7" spans="1:160" ht="11.25">
      <c r="A7" s="126" t="s">
        <v>33</v>
      </c>
      <c r="B7" s="182">
        <v>6</v>
      </c>
      <c r="C7" s="44" t="s">
        <v>89</v>
      </c>
      <c r="D7" s="116">
        <f>IF(E7="","",SUM(DI7:FD7))</f>
      </c>
      <c r="E7" s="117"/>
      <c r="F7" s="117"/>
      <c r="G7" s="117"/>
      <c r="H7" s="117"/>
      <c r="I7" s="118">
        <f t="shared" si="0"/>
      </c>
      <c r="J7" s="119">
        <f t="shared" si="1"/>
        <v>0</v>
      </c>
      <c r="K7" s="120">
        <f t="shared" si="2"/>
      </c>
      <c r="L7" s="44"/>
      <c r="M7" s="44"/>
      <c r="N7" s="44"/>
      <c r="O7" s="44"/>
      <c r="P7" s="121">
        <f t="shared" si="3"/>
      </c>
      <c r="Q7" s="119">
        <f t="shared" si="4"/>
        <v>0</v>
      </c>
      <c r="R7" s="122">
        <f t="shared" si="5"/>
      </c>
      <c r="S7" s="123">
        <f t="shared" si="6"/>
      </c>
      <c r="T7" s="120">
        <f t="shared" si="7"/>
      </c>
      <c r="U7" s="44"/>
      <c r="V7" s="44"/>
      <c r="W7" s="44"/>
      <c r="X7" s="44"/>
      <c r="Y7" s="121">
        <f t="shared" si="8"/>
      </c>
      <c r="Z7" s="119">
        <f t="shared" si="9"/>
        <v>0</v>
      </c>
      <c r="AA7" s="124">
        <f t="shared" si="10"/>
      </c>
      <c r="AB7" s="123">
        <f t="shared" si="11"/>
      </c>
      <c r="AC7" s="120">
        <f t="shared" si="12"/>
      </c>
      <c r="AD7" s="44"/>
      <c r="AE7" s="44"/>
      <c r="AF7" s="44"/>
      <c r="AG7" s="44"/>
      <c r="AH7" s="121">
        <f t="shared" si="13"/>
      </c>
      <c r="AI7" s="119">
        <f t="shared" si="14"/>
        <v>0</v>
      </c>
      <c r="AJ7" s="124">
        <f t="shared" si="15"/>
      </c>
      <c r="AK7" s="123">
        <f t="shared" si="16"/>
      </c>
      <c r="AL7" s="120">
        <f t="shared" si="17"/>
      </c>
      <c r="AM7" s="44"/>
      <c r="AN7" s="44"/>
      <c r="AO7" s="44"/>
      <c r="AP7" s="44"/>
      <c r="AQ7" s="121">
        <f t="shared" si="18"/>
      </c>
      <c r="AR7" s="119">
        <f t="shared" si="19"/>
        <v>0</v>
      </c>
      <c r="AS7" s="124">
        <f>IF(AQ7="","",AQ7/SUM(DY7:EB7))</f>
      </c>
      <c r="AT7" s="123">
        <f t="shared" si="20"/>
      </c>
      <c r="AU7" s="120">
        <f>IF(AM7="","",AT7/SUM(DI7:EB7))</f>
      </c>
      <c r="AV7" s="44"/>
      <c r="AW7" s="44"/>
      <c r="AX7" s="44"/>
      <c r="AY7" s="44"/>
      <c r="AZ7" s="121">
        <f t="shared" si="21"/>
      </c>
      <c r="BA7" s="119">
        <f t="shared" si="22"/>
        <v>0</v>
      </c>
      <c r="BB7" s="124">
        <f>IF(AZ7="","",AZ7/SUM(EC7:EF7))</f>
      </c>
      <c r="BC7" s="123">
        <f t="shared" si="23"/>
      </c>
      <c r="BD7" s="166">
        <f>IF(AV7="","",BC7/SUM(DI7:EF7))</f>
      </c>
      <c r="BE7" s="44"/>
      <c r="BF7" s="44"/>
      <c r="BG7" s="44"/>
      <c r="BH7" s="44"/>
      <c r="BI7" s="121">
        <f t="shared" si="24"/>
      </c>
      <c r="BJ7" s="119">
        <f t="shared" si="25"/>
        <v>0</v>
      </c>
      <c r="BK7" s="124">
        <f>IF(BI7="","",BI7/SUM(EG7:EJ7))</f>
      </c>
      <c r="BL7" s="123">
        <f t="shared" si="26"/>
      </c>
      <c r="BM7" s="120">
        <f>IF(BE7="","",BL7/SUM(DI7:EJ7))</f>
      </c>
      <c r="BN7" s="44"/>
      <c r="BO7" s="44"/>
      <c r="BP7" s="44"/>
      <c r="BQ7" s="44"/>
      <c r="BR7" s="121">
        <f t="shared" si="27"/>
      </c>
      <c r="BS7" s="119">
        <f t="shared" si="28"/>
        <v>0</v>
      </c>
      <c r="BT7" s="124">
        <f>IF(BR7="","",BR7/SUM(EK7:EN7))</f>
      </c>
      <c r="BU7" s="123">
        <f t="shared" si="29"/>
      </c>
      <c r="BV7" s="120">
        <f>IF(BN7="","",BU7/SUM(DI7:EN7))</f>
      </c>
      <c r="BW7" s="44"/>
      <c r="BX7" s="44"/>
      <c r="BY7" s="44"/>
      <c r="BZ7" s="44"/>
      <c r="CA7" s="121">
        <f t="shared" si="30"/>
      </c>
      <c r="CB7" s="119">
        <f t="shared" si="31"/>
        <v>0</v>
      </c>
      <c r="CC7" s="124">
        <f>IF(CA7="","",CA7/SUM(EO7:ER7))</f>
      </c>
      <c r="CD7" s="123">
        <f t="shared" si="32"/>
      </c>
      <c r="CE7" s="120">
        <f>IF(BW7="","",CD7/SUM(DI7:ER7))</f>
      </c>
      <c r="CF7" s="44"/>
      <c r="CG7" s="44"/>
      <c r="CH7" s="44"/>
      <c r="CI7" s="44"/>
      <c r="CJ7" s="121">
        <f t="shared" si="33"/>
      </c>
      <c r="CK7" s="119">
        <f t="shared" si="34"/>
        <v>0</v>
      </c>
      <c r="CL7" s="124">
        <f>IF(CJ7="","",CJ7/SUM(ES7:EV7))</f>
      </c>
      <c r="CM7" s="123">
        <f t="shared" si="35"/>
      </c>
      <c r="CN7" s="120">
        <f>IF(CF7="","",CM7/SUM(DI7:EV7))</f>
      </c>
      <c r="CO7" s="44"/>
      <c r="CP7" s="44"/>
      <c r="CQ7" s="44"/>
      <c r="CR7" s="44"/>
      <c r="CS7" s="121">
        <f t="shared" si="36"/>
      </c>
      <c r="CT7" s="119">
        <f t="shared" si="37"/>
        <v>0</v>
      </c>
      <c r="CU7" s="124">
        <f>IF(CS7="","",CS7/SUM(EW7:EZ7))</f>
      </c>
      <c r="CV7" s="123">
        <f t="shared" si="38"/>
      </c>
      <c r="CW7" s="120">
        <f>IF(CO7="","",CV7/SUM(DI7:EZ7))</f>
      </c>
      <c r="CX7" s="44"/>
      <c r="CY7" s="44"/>
      <c r="CZ7" s="44"/>
      <c r="DA7" s="44"/>
      <c r="DB7" s="121">
        <f t="shared" si="39"/>
      </c>
      <c r="DC7" s="119">
        <f t="shared" si="40"/>
        <v>0</v>
      </c>
      <c r="DD7" s="124">
        <f>IF(DB7="","",DB7/SUM(FA7:FD7))</f>
      </c>
      <c r="DE7" s="123">
        <f t="shared" si="41"/>
      </c>
      <c r="DF7" s="120">
        <f>IF(CX7="","",DE7/SUM(DI7:FD7))</f>
      </c>
      <c r="DG7" s="82" t="str">
        <f t="shared" si="42"/>
        <v>A</v>
      </c>
      <c r="DH7" s="75">
        <f>IF(E7&gt;0,(J7+Q7+Z7+AI7+AR7+BA7+BJ7+BS7+CB7+CK7+CT7+DC7)/SUM(DI7:FD7),0)</f>
        <v>0</v>
      </c>
      <c r="DI7" s="125">
        <f t="shared" si="43"/>
        <v>0</v>
      </c>
      <c r="DJ7" s="125">
        <f t="shared" si="44"/>
        <v>0</v>
      </c>
      <c r="DK7" s="125">
        <f t="shared" si="45"/>
        <v>0</v>
      </c>
      <c r="DL7" s="125">
        <f t="shared" si="46"/>
        <v>0</v>
      </c>
      <c r="DM7" s="75">
        <f t="shared" si="47"/>
        <v>0</v>
      </c>
      <c r="DN7" s="75">
        <f t="shared" si="48"/>
        <v>0</v>
      </c>
      <c r="DO7" s="75">
        <f t="shared" si="49"/>
        <v>0</v>
      </c>
      <c r="DP7" s="75">
        <f t="shared" si="50"/>
        <v>0</v>
      </c>
      <c r="DQ7" s="125">
        <f t="shared" si="51"/>
        <v>0</v>
      </c>
      <c r="DR7" s="125">
        <f t="shared" si="52"/>
        <v>0</v>
      </c>
      <c r="DS7" s="125">
        <f t="shared" si="53"/>
        <v>0</v>
      </c>
      <c r="DT7" s="125">
        <f t="shared" si="54"/>
        <v>0</v>
      </c>
      <c r="DU7" s="75">
        <f t="shared" si="55"/>
        <v>0</v>
      </c>
      <c r="DV7" s="75">
        <f t="shared" si="56"/>
        <v>0</v>
      </c>
      <c r="DW7" s="75">
        <f t="shared" si="57"/>
        <v>0</v>
      </c>
      <c r="DX7" s="75">
        <f t="shared" si="58"/>
        <v>0</v>
      </c>
      <c r="DY7" s="125">
        <f t="shared" si="59"/>
        <v>0</v>
      </c>
      <c r="DZ7" s="125">
        <f t="shared" si="60"/>
        <v>0</v>
      </c>
      <c r="EA7" s="125">
        <f t="shared" si="61"/>
        <v>0</v>
      </c>
      <c r="EB7" s="125">
        <f t="shared" si="62"/>
        <v>0</v>
      </c>
      <c r="EC7" s="75">
        <f t="shared" si="63"/>
        <v>0</v>
      </c>
      <c r="ED7" s="75">
        <f t="shared" si="64"/>
        <v>0</v>
      </c>
      <c r="EE7" s="75">
        <f t="shared" si="65"/>
        <v>0</v>
      </c>
      <c r="EF7" s="75">
        <f t="shared" si="66"/>
        <v>0</v>
      </c>
      <c r="EG7" s="125">
        <f t="shared" si="67"/>
        <v>0</v>
      </c>
      <c r="EH7" s="125">
        <f t="shared" si="68"/>
        <v>0</v>
      </c>
      <c r="EI7" s="125">
        <f t="shared" si="69"/>
        <v>0</v>
      </c>
      <c r="EJ7" s="125">
        <f t="shared" si="70"/>
        <v>0</v>
      </c>
      <c r="EK7" s="75">
        <f t="shared" si="71"/>
        <v>0</v>
      </c>
      <c r="EL7" s="75">
        <f t="shared" si="72"/>
        <v>0</v>
      </c>
      <c r="EM7" s="75">
        <f t="shared" si="73"/>
        <v>0</v>
      </c>
      <c r="EN7" s="75">
        <f t="shared" si="74"/>
        <v>0</v>
      </c>
      <c r="EO7" s="125">
        <f t="shared" si="75"/>
        <v>0</v>
      </c>
      <c r="EP7" s="125">
        <f t="shared" si="76"/>
        <v>0</v>
      </c>
      <c r="EQ7" s="125">
        <f t="shared" si="77"/>
        <v>0</v>
      </c>
      <c r="ER7" s="125">
        <f t="shared" si="78"/>
        <v>0</v>
      </c>
      <c r="ES7" s="75">
        <f t="shared" si="79"/>
        <v>0</v>
      </c>
      <c r="ET7" s="75">
        <f t="shared" si="80"/>
        <v>0</v>
      </c>
      <c r="EU7" s="75">
        <f t="shared" si="81"/>
        <v>0</v>
      </c>
      <c r="EV7" s="75">
        <f t="shared" si="82"/>
        <v>0</v>
      </c>
      <c r="EW7" s="125">
        <f t="shared" si="83"/>
        <v>0</v>
      </c>
      <c r="EX7" s="125">
        <f t="shared" si="84"/>
        <v>0</v>
      </c>
      <c r="EY7" s="125">
        <f t="shared" si="85"/>
        <v>0</v>
      </c>
      <c r="EZ7" s="125">
        <f t="shared" si="86"/>
        <v>0</v>
      </c>
      <c r="FA7" s="75">
        <f t="shared" si="87"/>
        <v>0</v>
      </c>
      <c r="FB7" s="75">
        <f t="shared" si="88"/>
        <v>0</v>
      </c>
      <c r="FC7" s="75">
        <f t="shared" si="89"/>
        <v>0</v>
      </c>
      <c r="FD7" s="75">
        <f t="shared" si="90"/>
        <v>0</v>
      </c>
    </row>
    <row r="8" spans="1:160" ht="11.25">
      <c r="A8" s="126" t="s">
        <v>33</v>
      </c>
      <c r="B8" s="182">
        <v>10</v>
      </c>
      <c r="C8" s="44" t="s">
        <v>59</v>
      </c>
      <c r="D8" s="116">
        <f>IF(E8="","",SUM(DI8:FD8))</f>
      </c>
      <c r="E8" s="117"/>
      <c r="F8" s="117"/>
      <c r="G8" s="117"/>
      <c r="H8" s="117"/>
      <c r="I8" s="118">
        <f t="shared" si="0"/>
      </c>
      <c r="J8" s="119">
        <f t="shared" si="1"/>
        <v>0</v>
      </c>
      <c r="K8" s="120">
        <f t="shared" si="2"/>
      </c>
      <c r="L8" s="44"/>
      <c r="M8" s="44"/>
      <c r="N8" s="44"/>
      <c r="O8" s="44"/>
      <c r="P8" s="121">
        <f t="shared" si="3"/>
      </c>
      <c r="Q8" s="119">
        <f t="shared" si="4"/>
        <v>0</v>
      </c>
      <c r="R8" s="122">
        <f t="shared" si="5"/>
      </c>
      <c r="S8" s="123">
        <f t="shared" si="6"/>
      </c>
      <c r="T8" s="120">
        <f t="shared" si="7"/>
      </c>
      <c r="U8" s="44"/>
      <c r="V8" s="44"/>
      <c r="W8" s="44"/>
      <c r="X8" s="44"/>
      <c r="Y8" s="121">
        <f t="shared" si="8"/>
      </c>
      <c r="Z8" s="119">
        <f t="shared" si="9"/>
        <v>0</v>
      </c>
      <c r="AA8" s="124">
        <f t="shared" si="10"/>
      </c>
      <c r="AB8" s="123">
        <f t="shared" si="11"/>
      </c>
      <c r="AC8" s="120">
        <f t="shared" si="12"/>
      </c>
      <c r="AD8" s="44"/>
      <c r="AE8" s="44"/>
      <c r="AF8" s="44"/>
      <c r="AG8" s="44"/>
      <c r="AH8" s="121">
        <f t="shared" si="13"/>
      </c>
      <c r="AI8" s="119">
        <f t="shared" si="14"/>
        <v>0</v>
      </c>
      <c r="AJ8" s="124">
        <f t="shared" si="15"/>
      </c>
      <c r="AK8" s="123">
        <f t="shared" si="16"/>
      </c>
      <c r="AL8" s="120">
        <f t="shared" si="17"/>
      </c>
      <c r="AM8" s="44"/>
      <c r="AN8" s="44"/>
      <c r="AO8" s="44"/>
      <c r="AP8" s="44"/>
      <c r="AQ8" s="121">
        <f t="shared" si="18"/>
      </c>
      <c r="AR8" s="119">
        <f t="shared" si="19"/>
        <v>0</v>
      </c>
      <c r="AS8" s="124">
        <f>IF(AQ8="","",AQ8/SUM(DY8:EB8))</f>
      </c>
      <c r="AT8" s="123">
        <f t="shared" si="20"/>
      </c>
      <c r="AU8" s="120">
        <f>IF(AM8="","",AT8/SUM(DI8:EB8))</f>
      </c>
      <c r="AV8" s="44"/>
      <c r="AW8" s="44"/>
      <c r="AX8" s="44"/>
      <c r="AY8" s="44"/>
      <c r="AZ8" s="121">
        <f t="shared" si="21"/>
      </c>
      <c r="BA8" s="119">
        <f t="shared" si="22"/>
        <v>0</v>
      </c>
      <c r="BB8" s="124">
        <f>IF(AZ8="","",AZ8/SUM(EC8:EF8))</f>
      </c>
      <c r="BC8" s="123">
        <f t="shared" si="23"/>
      </c>
      <c r="BD8" s="166">
        <f>IF(AV8="","",BC8/SUM(DI8:EF8))</f>
      </c>
      <c r="BE8" s="44"/>
      <c r="BF8" s="44"/>
      <c r="BG8" s="44"/>
      <c r="BH8" s="44"/>
      <c r="BI8" s="121">
        <f t="shared" si="24"/>
      </c>
      <c r="BJ8" s="119">
        <f t="shared" si="25"/>
        <v>0</v>
      </c>
      <c r="BK8" s="124">
        <f>IF(BI8="","",BI8/SUM(EG8:EJ8))</f>
      </c>
      <c r="BL8" s="123">
        <f t="shared" si="26"/>
      </c>
      <c r="BM8" s="120">
        <f>IF(BE8="","",BL8/SUM(DI8:EJ8))</f>
      </c>
      <c r="BN8" s="44"/>
      <c r="BO8" s="44"/>
      <c r="BP8" s="44"/>
      <c r="BQ8" s="44"/>
      <c r="BR8" s="121">
        <f t="shared" si="27"/>
      </c>
      <c r="BS8" s="119">
        <f t="shared" si="28"/>
        <v>0</v>
      </c>
      <c r="BT8" s="124">
        <f>IF(BR8="","",BR8/SUM(EK8:EN8))</f>
      </c>
      <c r="BU8" s="123">
        <f t="shared" si="29"/>
      </c>
      <c r="BV8" s="120">
        <f>IF(BN8="","",BU8/SUM(DI8:EN8))</f>
      </c>
      <c r="BW8" s="44"/>
      <c r="BX8" s="44"/>
      <c r="BY8" s="44"/>
      <c r="BZ8" s="44"/>
      <c r="CA8" s="121">
        <f t="shared" si="30"/>
      </c>
      <c r="CB8" s="119">
        <f t="shared" si="31"/>
        <v>0</v>
      </c>
      <c r="CC8" s="124">
        <f>IF(CA8="","",CA8/SUM(EO8:ER8))</f>
      </c>
      <c r="CD8" s="123">
        <f t="shared" si="32"/>
      </c>
      <c r="CE8" s="120">
        <f>IF(BW8="","",CD8/SUM(DI8:ER8))</f>
      </c>
      <c r="CF8" s="44"/>
      <c r="CG8" s="44"/>
      <c r="CH8" s="44"/>
      <c r="CI8" s="44"/>
      <c r="CJ8" s="121">
        <f t="shared" si="33"/>
      </c>
      <c r="CK8" s="119">
        <f t="shared" si="34"/>
        <v>0</v>
      </c>
      <c r="CL8" s="124">
        <f>IF(CJ8="","",CJ8/SUM(ES8:EV8))</f>
      </c>
      <c r="CM8" s="123">
        <f t="shared" si="35"/>
      </c>
      <c r="CN8" s="120">
        <f>IF(CF8="","",CM8/SUM(DI8:EV8))</f>
      </c>
      <c r="CO8" s="44"/>
      <c r="CP8" s="44"/>
      <c r="CQ8" s="44"/>
      <c r="CR8" s="44"/>
      <c r="CS8" s="121">
        <f t="shared" si="36"/>
      </c>
      <c r="CT8" s="119">
        <f t="shared" si="37"/>
        <v>0</v>
      </c>
      <c r="CU8" s="124">
        <f>IF(CS8="","",CS8/SUM(EW8:EZ8))</f>
      </c>
      <c r="CV8" s="123">
        <f t="shared" si="38"/>
      </c>
      <c r="CW8" s="120">
        <f>IF(CO8="","",CV8/SUM(DI8:EZ8))</f>
      </c>
      <c r="CX8" s="44"/>
      <c r="CY8" s="44"/>
      <c r="CZ8" s="44"/>
      <c r="DA8" s="44"/>
      <c r="DB8" s="121">
        <f t="shared" si="39"/>
      </c>
      <c r="DC8" s="119">
        <f t="shared" si="40"/>
        <v>0</v>
      </c>
      <c r="DD8" s="124">
        <f>IF(DB8="","",DB8/SUM(FA8:FD8))</f>
      </c>
      <c r="DE8" s="123">
        <f t="shared" si="41"/>
      </c>
      <c r="DF8" s="120">
        <f>IF(CX8="","",DE8/SUM(DI8:FD8))</f>
      </c>
      <c r="DG8" s="82" t="str">
        <f t="shared" si="42"/>
        <v>A</v>
      </c>
      <c r="DH8" s="75">
        <f>IF(E8&gt;0,(J8+Q8+Z8+AI8+AR8+BA8+BJ8+BS8+CB8+CK8+CT8+DC8)/SUM(DI8:FD8),0)</f>
        <v>0</v>
      </c>
      <c r="DI8" s="125">
        <f t="shared" si="43"/>
        <v>0</v>
      </c>
      <c r="DJ8" s="125">
        <f t="shared" si="44"/>
        <v>0</v>
      </c>
      <c r="DK8" s="125">
        <f t="shared" si="45"/>
        <v>0</v>
      </c>
      <c r="DL8" s="125">
        <f t="shared" si="46"/>
        <v>0</v>
      </c>
      <c r="DM8" s="75">
        <f t="shared" si="47"/>
        <v>0</v>
      </c>
      <c r="DN8" s="75">
        <f t="shared" si="48"/>
        <v>0</v>
      </c>
      <c r="DO8" s="75">
        <f t="shared" si="49"/>
        <v>0</v>
      </c>
      <c r="DP8" s="75">
        <f t="shared" si="50"/>
        <v>0</v>
      </c>
      <c r="DQ8" s="125">
        <f t="shared" si="51"/>
        <v>0</v>
      </c>
      <c r="DR8" s="125">
        <f t="shared" si="52"/>
        <v>0</v>
      </c>
      <c r="DS8" s="125">
        <f t="shared" si="53"/>
        <v>0</v>
      </c>
      <c r="DT8" s="125">
        <f t="shared" si="54"/>
        <v>0</v>
      </c>
      <c r="DU8" s="75">
        <f t="shared" si="55"/>
        <v>0</v>
      </c>
      <c r="DV8" s="75">
        <f t="shared" si="56"/>
        <v>0</v>
      </c>
      <c r="DW8" s="75">
        <f t="shared" si="57"/>
        <v>0</v>
      </c>
      <c r="DX8" s="75">
        <f t="shared" si="58"/>
        <v>0</v>
      </c>
      <c r="DY8" s="125">
        <f t="shared" si="59"/>
        <v>0</v>
      </c>
      <c r="DZ8" s="125">
        <f t="shared" si="60"/>
        <v>0</v>
      </c>
      <c r="EA8" s="125">
        <f t="shared" si="61"/>
        <v>0</v>
      </c>
      <c r="EB8" s="125">
        <f t="shared" si="62"/>
        <v>0</v>
      </c>
      <c r="EC8" s="75">
        <f t="shared" si="63"/>
        <v>0</v>
      </c>
      <c r="ED8" s="75">
        <f t="shared" si="64"/>
        <v>0</v>
      </c>
      <c r="EE8" s="75">
        <f t="shared" si="65"/>
        <v>0</v>
      </c>
      <c r="EF8" s="75">
        <f t="shared" si="66"/>
        <v>0</v>
      </c>
      <c r="EG8" s="125">
        <f t="shared" si="67"/>
        <v>0</v>
      </c>
      <c r="EH8" s="125">
        <f t="shared" si="68"/>
        <v>0</v>
      </c>
      <c r="EI8" s="125">
        <f t="shared" si="69"/>
        <v>0</v>
      </c>
      <c r="EJ8" s="125">
        <f t="shared" si="70"/>
        <v>0</v>
      </c>
      <c r="EK8" s="75">
        <f t="shared" si="71"/>
        <v>0</v>
      </c>
      <c r="EL8" s="75">
        <f t="shared" si="72"/>
        <v>0</v>
      </c>
      <c r="EM8" s="75">
        <f t="shared" si="73"/>
        <v>0</v>
      </c>
      <c r="EN8" s="75">
        <f t="shared" si="74"/>
        <v>0</v>
      </c>
      <c r="EO8" s="125">
        <f t="shared" si="75"/>
        <v>0</v>
      </c>
      <c r="EP8" s="125">
        <f t="shared" si="76"/>
        <v>0</v>
      </c>
      <c r="EQ8" s="125">
        <f t="shared" si="77"/>
        <v>0</v>
      </c>
      <c r="ER8" s="125">
        <f t="shared" si="78"/>
        <v>0</v>
      </c>
      <c r="ES8" s="75">
        <f t="shared" si="79"/>
        <v>0</v>
      </c>
      <c r="ET8" s="75">
        <f t="shared" si="80"/>
        <v>0</v>
      </c>
      <c r="EU8" s="75">
        <f t="shared" si="81"/>
        <v>0</v>
      </c>
      <c r="EV8" s="75">
        <f t="shared" si="82"/>
        <v>0</v>
      </c>
      <c r="EW8" s="125">
        <f t="shared" si="83"/>
        <v>0</v>
      </c>
      <c r="EX8" s="125">
        <f t="shared" si="84"/>
        <v>0</v>
      </c>
      <c r="EY8" s="125">
        <f t="shared" si="85"/>
        <v>0</v>
      </c>
      <c r="EZ8" s="125">
        <f t="shared" si="86"/>
        <v>0</v>
      </c>
      <c r="FA8" s="75">
        <f t="shared" si="87"/>
        <v>0</v>
      </c>
      <c r="FB8" s="75">
        <f t="shared" si="88"/>
        <v>0</v>
      </c>
      <c r="FC8" s="75">
        <f t="shared" si="89"/>
        <v>0</v>
      </c>
      <c r="FD8" s="75">
        <f t="shared" si="90"/>
        <v>0</v>
      </c>
    </row>
    <row r="9" spans="1:160" ht="11.25">
      <c r="A9" s="126" t="s">
        <v>33</v>
      </c>
      <c r="B9" s="182">
        <v>17</v>
      </c>
      <c r="C9" s="44" t="s">
        <v>38</v>
      </c>
      <c r="D9" s="116">
        <f>IF(E9="","",SUM(DI9:FD9))</f>
      </c>
      <c r="E9" s="117"/>
      <c r="F9" s="117"/>
      <c r="G9" s="117"/>
      <c r="H9" s="117"/>
      <c r="I9" s="118">
        <f t="shared" si="0"/>
      </c>
      <c r="J9" s="119">
        <f t="shared" si="1"/>
        <v>0</v>
      </c>
      <c r="K9" s="120">
        <f t="shared" si="2"/>
      </c>
      <c r="L9" s="44"/>
      <c r="M9" s="44"/>
      <c r="N9" s="44"/>
      <c r="O9" s="44"/>
      <c r="P9" s="121">
        <f t="shared" si="3"/>
      </c>
      <c r="Q9" s="119">
        <f t="shared" si="4"/>
        <v>0</v>
      </c>
      <c r="R9" s="122">
        <f t="shared" si="5"/>
      </c>
      <c r="S9" s="123">
        <f t="shared" si="6"/>
      </c>
      <c r="T9" s="120">
        <f t="shared" si="7"/>
      </c>
      <c r="U9" s="44"/>
      <c r="V9" s="44"/>
      <c r="W9" s="44"/>
      <c r="X9" s="44"/>
      <c r="Y9" s="121">
        <f t="shared" si="8"/>
      </c>
      <c r="Z9" s="119">
        <f t="shared" si="9"/>
        <v>0</v>
      </c>
      <c r="AA9" s="124">
        <f t="shared" si="10"/>
      </c>
      <c r="AB9" s="123">
        <f t="shared" si="11"/>
      </c>
      <c r="AC9" s="120">
        <f t="shared" si="12"/>
      </c>
      <c r="AD9" s="44"/>
      <c r="AE9" s="44"/>
      <c r="AF9" s="44"/>
      <c r="AG9" s="44"/>
      <c r="AH9" s="121">
        <f t="shared" si="13"/>
      </c>
      <c r="AI9" s="119">
        <f t="shared" si="14"/>
        <v>0</v>
      </c>
      <c r="AJ9" s="124">
        <f t="shared" si="15"/>
      </c>
      <c r="AK9" s="123">
        <f t="shared" si="16"/>
      </c>
      <c r="AL9" s="120">
        <f t="shared" si="17"/>
      </c>
      <c r="AM9" s="44"/>
      <c r="AN9" s="44"/>
      <c r="AO9" s="44"/>
      <c r="AP9" s="44"/>
      <c r="AQ9" s="121">
        <f t="shared" si="18"/>
      </c>
      <c r="AR9" s="119">
        <f t="shared" si="19"/>
        <v>0</v>
      </c>
      <c r="AS9" s="124">
        <f>IF(AQ9="","",AQ9/SUM(DY9:EB9))</f>
      </c>
      <c r="AT9" s="123">
        <f t="shared" si="20"/>
      </c>
      <c r="AU9" s="120">
        <f>IF(AM9="","",AT9/SUM(DI9:EB9))</f>
      </c>
      <c r="AV9" s="44"/>
      <c r="AW9" s="44"/>
      <c r="AX9" s="44"/>
      <c r="AY9" s="44"/>
      <c r="AZ9" s="121">
        <f t="shared" si="21"/>
      </c>
      <c r="BA9" s="119">
        <f t="shared" si="22"/>
        <v>0</v>
      </c>
      <c r="BB9" s="124">
        <f>IF(AZ9="","",AZ9/SUM(EC9:EF9))</f>
      </c>
      <c r="BC9" s="123">
        <f t="shared" si="23"/>
      </c>
      <c r="BD9" s="166">
        <f>IF(AV9="","",BC9/SUM(DI9:EF9))</f>
      </c>
      <c r="BE9" s="44"/>
      <c r="BF9" s="44"/>
      <c r="BG9" s="44"/>
      <c r="BH9" s="44"/>
      <c r="BI9" s="121">
        <f t="shared" si="24"/>
      </c>
      <c r="BJ9" s="119">
        <f t="shared" si="25"/>
        <v>0</v>
      </c>
      <c r="BK9" s="124">
        <f>IF(BI9="","",BI9/SUM(EG9:EJ9))</f>
      </c>
      <c r="BL9" s="123">
        <f t="shared" si="26"/>
      </c>
      <c r="BM9" s="120">
        <f>IF(BE9="","",BL9/SUM(DI9:EJ9))</f>
      </c>
      <c r="BN9" s="44"/>
      <c r="BO9" s="44"/>
      <c r="BP9" s="44"/>
      <c r="BQ9" s="44"/>
      <c r="BR9" s="121">
        <f t="shared" si="27"/>
      </c>
      <c r="BS9" s="119">
        <f t="shared" si="28"/>
        <v>0</v>
      </c>
      <c r="BT9" s="124">
        <f>IF(BR9="","",BR9/SUM(EK9:EN9))</f>
      </c>
      <c r="BU9" s="123">
        <f t="shared" si="29"/>
      </c>
      <c r="BV9" s="120">
        <f>IF(BN9="","",BU9/SUM(DI9:EN9))</f>
      </c>
      <c r="BW9" s="44"/>
      <c r="BX9" s="44"/>
      <c r="BY9" s="44"/>
      <c r="BZ9" s="44"/>
      <c r="CA9" s="121">
        <f t="shared" si="30"/>
      </c>
      <c r="CB9" s="119">
        <f t="shared" si="31"/>
        <v>0</v>
      </c>
      <c r="CC9" s="124">
        <f>IF(CA9="","",CA9/SUM(EO9:ER9))</f>
      </c>
      <c r="CD9" s="123">
        <f t="shared" si="32"/>
      </c>
      <c r="CE9" s="120">
        <f>IF(BW9="","",CD9/SUM(DI9:ER9))</f>
      </c>
      <c r="CF9" s="44"/>
      <c r="CG9" s="44"/>
      <c r="CH9" s="44"/>
      <c r="CI9" s="44"/>
      <c r="CJ9" s="121">
        <f t="shared" si="33"/>
      </c>
      <c r="CK9" s="119">
        <f t="shared" si="34"/>
        <v>0</v>
      </c>
      <c r="CL9" s="124">
        <f>IF(CJ9="","",CJ9/SUM(ES9:EV9))</f>
      </c>
      <c r="CM9" s="123">
        <f t="shared" si="35"/>
      </c>
      <c r="CN9" s="120">
        <f>IF(CF9="","",CM9/SUM(DI9:EV9))</f>
      </c>
      <c r="CO9" s="44"/>
      <c r="CP9" s="44"/>
      <c r="CQ9" s="44"/>
      <c r="CR9" s="44"/>
      <c r="CS9" s="121">
        <f t="shared" si="36"/>
      </c>
      <c r="CT9" s="119">
        <f t="shared" si="37"/>
        <v>0</v>
      </c>
      <c r="CU9" s="124">
        <f>IF(CS9="","",CS9/SUM(EW9:EZ9))</f>
      </c>
      <c r="CV9" s="123">
        <f t="shared" si="38"/>
      </c>
      <c r="CW9" s="120">
        <f>IF(CO9="","",CV9/SUM(DI9:EZ9))</f>
      </c>
      <c r="CX9" s="44"/>
      <c r="CY9" s="44"/>
      <c r="CZ9" s="44"/>
      <c r="DA9" s="44"/>
      <c r="DB9" s="121">
        <f t="shared" si="39"/>
      </c>
      <c r="DC9" s="119">
        <f t="shared" si="40"/>
        <v>0</v>
      </c>
      <c r="DD9" s="124">
        <f>IF(DB9="","",DB9/SUM(FA9:FD9))</f>
      </c>
      <c r="DE9" s="123">
        <f t="shared" si="41"/>
      </c>
      <c r="DF9" s="120">
        <f>IF(CX9="","",DE9/SUM(DI9:FD9))</f>
      </c>
      <c r="DG9" s="82" t="str">
        <f t="shared" si="42"/>
        <v>A</v>
      </c>
      <c r="DH9" s="75">
        <f>IF(E9&gt;0,(J9+Q9+Z9+AI9+AR9+BA9+BJ9+BS9+CB9+CK9+CT9+DC9)/SUM(DI9:FD9),0)</f>
        <v>0</v>
      </c>
      <c r="DI9" s="125">
        <f t="shared" si="43"/>
        <v>0</v>
      </c>
      <c r="DJ9" s="125">
        <f t="shared" si="44"/>
        <v>0</v>
      </c>
      <c r="DK9" s="125">
        <f t="shared" si="45"/>
        <v>0</v>
      </c>
      <c r="DL9" s="125">
        <f t="shared" si="46"/>
        <v>0</v>
      </c>
      <c r="DM9" s="75">
        <f t="shared" si="47"/>
        <v>0</v>
      </c>
      <c r="DN9" s="75">
        <f t="shared" si="48"/>
        <v>0</v>
      </c>
      <c r="DO9" s="75">
        <f t="shared" si="49"/>
        <v>0</v>
      </c>
      <c r="DP9" s="75">
        <f t="shared" si="50"/>
        <v>0</v>
      </c>
      <c r="DQ9" s="125">
        <f t="shared" si="51"/>
        <v>0</v>
      </c>
      <c r="DR9" s="125">
        <f t="shared" si="52"/>
        <v>0</v>
      </c>
      <c r="DS9" s="125">
        <f t="shared" si="53"/>
        <v>0</v>
      </c>
      <c r="DT9" s="125">
        <f t="shared" si="54"/>
        <v>0</v>
      </c>
      <c r="DU9" s="75">
        <f t="shared" si="55"/>
        <v>0</v>
      </c>
      <c r="DV9" s="75">
        <f t="shared" si="56"/>
        <v>0</v>
      </c>
      <c r="DW9" s="75">
        <f t="shared" si="57"/>
        <v>0</v>
      </c>
      <c r="DX9" s="75">
        <f t="shared" si="58"/>
        <v>0</v>
      </c>
      <c r="DY9" s="125">
        <f t="shared" si="59"/>
        <v>0</v>
      </c>
      <c r="DZ9" s="125">
        <f t="shared" si="60"/>
        <v>0</v>
      </c>
      <c r="EA9" s="125">
        <f t="shared" si="61"/>
        <v>0</v>
      </c>
      <c r="EB9" s="125">
        <f t="shared" si="62"/>
        <v>0</v>
      </c>
      <c r="EC9" s="75">
        <f t="shared" si="63"/>
        <v>0</v>
      </c>
      <c r="ED9" s="75">
        <f t="shared" si="64"/>
        <v>0</v>
      </c>
      <c r="EE9" s="75">
        <f t="shared" si="65"/>
        <v>0</v>
      </c>
      <c r="EF9" s="75">
        <f t="shared" si="66"/>
        <v>0</v>
      </c>
      <c r="EG9" s="125">
        <f t="shared" si="67"/>
        <v>0</v>
      </c>
      <c r="EH9" s="125">
        <f t="shared" si="68"/>
        <v>0</v>
      </c>
      <c r="EI9" s="125">
        <f t="shared" si="69"/>
        <v>0</v>
      </c>
      <c r="EJ9" s="125">
        <f t="shared" si="70"/>
        <v>0</v>
      </c>
      <c r="EK9" s="75">
        <f t="shared" si="71"/>
        <v>0</v>
      </c>
      <c r="EL9" s="75">
        <f t="shared" si="72"/>
        <v>0</v>
      </c>
      <c r="EM9" s="75">
        <f t="shared" si="73"/>
        <v>0</v>
      </c>
      <c r="EN9" s="75">
        <f t="shared" si="74"/>
        <v>0</v>
      </c>
      <c r="EO9" s="125">
        <f t="shared" si="75"/>
        <v>0</v>
      </c>
      <c r="EP9" s="125">
        <f t="shared" si="76"/>
        <v>0</v>
      </c>
      <c r="EQ9" s="125">
        <f t="shared" si="77"/>
        <v>0</v>
      </c>
      <c r="ER9" s="125">
        <f t="shared" si="78"/>
        <v>0</v>
      </c>
      <c r="ES9" s="75">
        <f t="shared" si="79"/>
        <v>0</v>
      </c>
      <c r="ET9" s="75">
        <f t="shared" si="80"/>
        <v>0</v>
      </c>
      <c r="EU9" s="75">
        <f t="shared" si="81"/>
        <v>0</v>
      </c>
      <c r="EV9" s="75">
        <f t="shared" si="82"/>
        <v>0</v>
      </c>
      <c r="EW9" s="125">
        <f t="shared" si="83"/>
        <v>0</v>
      </c>
      <c r="EX9" s="125">
        <f t="shared" si="84"/>
        <v>0</v>
      </c>
      <c r="EY9" s="125">
        <f t="shared" si="85"/>
        <v>0</v>
      </c>
      <c r="EZ9" s="125">
        <f t="shared" si="86"/>
        <v>0</v>
      </c>
      <c r="FA9" s="75">
        <f t="shared" si="87"/>
        <v>0</v>
      </c>
      <c r="FB9" s="75">
        <f t="shared" si="88"/>
        <v>0</v>
      </c>
      <c r="FC9" s="75">
        <f t="shared" si="89"/>
        <v>0</v>
      </c>
      <c r="FD9" s="75">
        <f t="shared" si="90"/>
        <v>0</v>
      </c>
    </row>
    <row r="10" spans="1:160" ht="11.25">
      <c r="A10" s="126" t="s">
        <v>33</v>
      </c>
      <c r="B10" s="182">
        <v>29</v>
      </c>
      <c r="C10" s="44" t="s">
        <v>66</v>
      </c>
      <c r="D10" s="116">
        <f>IF(E10="","",SUM(DI10:FD10))</f>
        <v>1</v>
      </c>
      <c r="E10" s="117">
        <v>127</v>
      </c>
      <c r="F10" s="117"/>
      <c r="G10" s="117"/>
      <c r="H10" s="117"/>
      <c r="I10" s="118">
        <f t="shared" si="0"/>
        <v>127</v>
      </c>
      <c r="J10" s="119">
        <f t="shared" si="1"/>
        <v>127</v>
      </c>
      <c r="K10" s="120">
        <f t="shared" si="2"/>
        <v>127</v>
      </c>
      <c r="L10" s="44"/>
      <c r="M10" s="44"/>
      <c r="N10" s="44"/>
      <c r="O10" s="44"/>
      <c r="P10" s="121">
        <f t="shared" si="3"/>
      </c>
      <c r="Q10" s="119">
        <f t="shared" si="4"/>
        <v>0</v>
      </c>
      <c r="R10" s="122">
        <f t="shared" si="5"/>
      </c>
      <c r="S10" s="123">
        <f t="shared" si="6"/>
      </c>
      <c r="T10" s="120">
        <f t="shared" si="7"/>
      </c>
      <c r="U10" s="44"/>
      <c r="V10" s="44"/>
      <c r="W10" s="44"/>
      <c r="X10" s="44"/>
      <c r="Y10" s="121">
        <f t="shared" si="8"/>
      </c>
      <c r="Z10" s="119">
        <f t="shared" si="9"/>
        <v>0</v>
      </c>
      <c r="AA10" s="124">
        <f t="shared" si="10"/>
      </c>
      <c r="AB10" s="123">
        <f t="shared" si="11"/>
      </c>
      <c r="AC10" s="120">
        <f t="shared" si="12"/>
      </c>
      <c r="AD10" s="44"/>
      <c r="AE10" s="44"/>
      <c r="AF10" s="44"/>
      <c r="AG10" s="44"/>
      <c r="AH10" s="121">
        <f t="shared" si="13"/>
      </c>
      <c r="AI10" s="119">
        <f t="shared" si="14"/>
        <v>0</v>
      </c>
      <c r="AJ10" s="124">
        <f t="shared" si="15"/>
      </c>
      <c r="AK10" s="123">
        <f t="shared" si="16"/>
      </c>
      <c r="AL10" s="120">
        <f t="shared" si="17"/>
      </c>
      <c r="AM10" s="44"/>
      <c r="AN10" s="44"/>
      <c r="AO10" s="44"/>
      <c r="AP10" s="44"/>
      <c r="AQ10" s="121">
        <f t="shared" si="18"/>
      </c>
      <c r="AR10" s="119">
        <f t="shared" si="19"/>
        <v>0</v>
      </c>
      <c r="AS10" s="124">
        <f>IF(AQ10="","",AQ10/SUM(DY10:EB10))</f>
      </c>
      <c r="AT10" s="123">
        <f t="shared" si="20"/>
      </c>
      <c r="AU10" s="120">
        <f>IF(AM10="","",AT10/SUM(DI10:EB10))</f>
      </c>
      <c r="AV10" s="44"/>
      <c r="AW10" s="44"/>
      <c r="AX10" s="44"/>
      <c r="AY10" s="44"/>
      <c r="AZ10" s="121">
        <f t="shared" si="21"/>
      </c>
      <c r="BA10" s="119">
        <f t="shared" si="22"/>
        <v>0</v>
      </c>
      <c r="BB10" s="124">
        <f>IF(AZ10="","",AZ10/SUM(EC10:EF10))</f>
      </c>
      <c r="BC10" s="123">
        <f t="shared" si="23"/>
      </c>
      <c r="BD10" s="166">
        <f>IF(AV10="","",BC10/SUM(DI10:EF10))</f>
      </c>
      <c r="BE10" s="44"/>
      <c r="BF10" s="44"/>
      <c r="BG10" s="44"/>
      <c r="BH10" s="44"/>
      <c r="BI10" s="121">
        <f t="shared" si="24"/>
      </c>
      <c r="BJ10" s="119">
        <f t="shared" si="25"/>
        <v>0</v>
      </c>
      <c r="BK10" s="124">
        <f>IF(BI10="","",BI10/SUM(EG10:EJ10))</f>
      </c>
      <c r="BL10" s="123">
        <f t="shared" si="26"/>
      </c>
      <c r="BM10" s="120">
        <f>IF(BE10="","",BL10/SUM(DI10:EJ10))</f>
      </c>
      <c r="BN10" s="44"/>
      <c r="BO10" s="44"/>
      <c r="BP10" s="44"/>
      <c r="BQ10" s="44"/>
      <c r="BR10" s="121">
        <f t="shared" si="27"/>
      </c>
      <c r="BS10" s="119">
        <f t="shared" si="28"/>
        <v>0</v>
      </c>
      <c r="BT10" s="124">
        <f>IF(BR10="","",BR10/SUM(EK10:EN10))</f>
      </c>
      <c r="BU10" s="123">
        <f t="shared" si="29"/>
      </c>
      <c r="BV10" s="120">
        <f>IF(BN10="","",BU10/SUM(DI10:EN10))</f>
      </c>
      <c r="BW10" s="44"/>
      <c r="BX10" s="44"/>
      <c r="BY10" s="44"/>
      <c r="BZ10" s="44"/>
      <c r="CA10" s="121">
        <f t="shared" si="30"/>
      </c>
      <c r="CB10" s="119">
        <f t="shared" si="31"/>
        <v>0</v>
      </c>
      <c r="CC10" s="124">
        <f>IF(CA10="","",CA10/SUM(EO10:ER10))</f>
      </c>
      <c r="CD10" s="123">
        <f t="shared" si="32"/>
      </c>
      <c r="CE10" s="120">
        <f>IF(BW10="","",CD10/SUM(DI10:ER10))</f>
      </c>
      <c r="CF10" s="44"/>
      <c r="CG10" s="44"/>
      <c r="CH10" s="44"/>
      <c r="CI10" s="44"/>
      <c r="CJ10" s="121">
        <f t="shared" si="33"/>
      </c>
      <c r="CK10" s="119">
        <f t="shared" si="34"/>
        <v>0</v>
      </c>
      <c r="CL10" s="124">
        <f>IF(CJ10="","",CJ10/SUM(ES10:EV10))</f>
      </c>
      <c r="CM10" s="123">
        <f t="shared" si="35"/>
      </c>
      <c r="CN10" s="120">
        <f>IF(CF10="","",CM10/SUM(DI10:EV10))</f>
      </c>
      <c r="CO10" s="44"/>
      <c r="CP10" s="44"/>
      <c r="CQ10" s="44"/>
      <c r="CR10" s="44"/>
      <c r="CS10" s="121">
        <f t="shared" si="36"/>
      </c>
      <c r="CT10" s="119">
        <f t="shared" si="37"/>
        <v>0</v>
      </c>
      <c r="CU10" s="124">
        <f>IF(CS10="","",CS10/SUM(EW10:EZ10))</f>
      </c>
      <c r="CV10" s="123">
        <f t="shared" si="38"/>
      </c>
      <c r="CW10" s="120">
        <f>IF(CO10="","",CV10/SUM(DI10:EZ10))</f>
      </c>
      <c r="CX10" s="44"/>
      <c r="CY10" s="44"/>
      <c r="CZ10" s="44"/>
      <c r="DA10" s="44"/>
      <c r="DB10" s="121">
        <f t="shared" si="39"/>
      </c>
      <c r="DC10" s="119">
        <f t="shared" si="40"/>
        <v>0</v>
      </c>
      <c r="DD10" s="124">
        <f>IF(DB10="","",DB10/SUM(FA10:FD10))</f>
      </c>
      <c r="DE10" s="123">
        <f t="shared" si="41"/>
      </c>
      <c r="DF10" s="120">
        <f>IF(CX10="","",DE10/SUM(DI10:FD10))</f>
      </c>
      <c r="DG10" s="82" t="str">
        <f t="shared" si="42"/>
        <v>A</v>
      </c>
      <c r="DH10" s="75">
        <f>IF(E10&gt;0,(J10+Q10+Z10+AI10+AR10+BA10+BJ10+BS10+CB10+CK10+CT10+DC10)/SUM(DI10:FD10),0)</f>
        <v>127</v>
      </c>
      <c r="DI10" s="125">
        <f t="shared" si="43"/>
        <v>1</v>
      </c>
      <c r="DJ10" s="125">
        <f t="shared" si="44"/>
        <v>0</v>
      </c>
      <c r="DK10" s="125">
        <f t="shared" si="45"/>
        <v>0</v>
      </c>
      <c r="DL10" s="125">
        <f t="shared" si="46"/>
        <v>0</v>
      </c>
      <c r="DM10" s="75">
        <f t="shared" si="47"/>
        <v>0</v>
      </c>
      <c r="DN10" s="75">
        <f t="shared" si="48"/>
        <v>0</v>
      </c>
      <c r="DO10" s="75">
        <f t="shared" si="49"/>
        <v>0</v>
      </c>
      <c r="DP10" s="75">
        <f t="shared" si="50"/>
        <v>0</v>
      </c>
      <c r="DQ10" s="125">
        <f t="shared" si="51"/>
        <v>0</v>
      </c>
      <c r="DR10" s="125">
        <f t="shared" si="52"/>
        <v>0</v>
      </c>
      <c r="DS10" s="125">
        <f t="shared" si="53"/>
        <v>0</v>
      </c>
      <c r="DT10" s="125">
        <f t="shared" si="54"/>
        <v>0</v>
      </c>
      <c r="DU10" s="75">
        <f t="shared" si="55"/>
        <v>0</v>
      </c>
      <c r="DV10" s="75">
        <f t="shared" si="56"/>
        <v>0</v>
      </c>
      <c r="DW10" s="75">
        <f t="shared" si="57"/>
        <v>0</v>
      </c>
      <c r="DX10" s="75">
        <f t="shared" si="58"/>
        <v>0</v>
      </c>
      <c r="DY10" s="125">
        <f t="shared" si="59"/>
        <v>0</v>
      </c>
      <c r="DZ10" s="125">
        <f t="shared" si="60"/>
        <v>0</v>
      </c>
      <c r="EA10" s="125">
        <f t="shared" si="61"/>
        <v>0</v>
      </c>
      <c r="EB10" s="125">
        <f t="shared" si="62"/>
        <v>0</v>
      </c>
      <c r="EC10" s="75">
        <f t="shared" si="63"/>
        <v>0</v>
      </c>
      <c r="ED10" s="75">
        <f t="shared" si="64"/>
        <v>0</v>
      </c>
      <c r="EE10" s="75">
        <f t="shared" si="65"/>
        <v>0</v>
      </c>
      <c r="EF10" s="75">
        <f t="shared" si="66"/>
        <v>0</v>
      </c>
      <c r="EG10" s="125">
        <f t="shared" si="67"/>
        <v>0</v>
      </c>
      <c r="EH10" s="125">
        <f t="shared" si="68"/>
        <v>0</v>
      </c>
      <c r="EI10" s="125">
        <f t="shared" si="69"/>
        <v>0</v>
      </c>
      <c r="EJ10" s="125">
        <f t="shared" si="70"/>
        <v>0</v>
      </c>
      <c r="EK10" s="75">
        <f t="shared" si="71"/>
        <v>0</v>
      </c>
      <c r="EL10" s="75">
        <f t="shared" si="72"/>
        <v>0</v>
      </c>
      <c r="EM10" s="75">
        <f t="shared" si="73"/>
        <v>0</v>
      </c>
      <c r="EN10" s="75">
        <f t="shared" si="74"/>
        <v>0</v>
      </c>
      <c r="EO10" s="125">
        <f t="shared" si="75"/>
        <v>0</v>
      </c>
      <c r="EP10" s="125">
        <f t="shared" si="76"/>
        <v>0</v>
      </c>
      <c r="EQ10" s="125">
        <f t="shared" si="77"/>
        <v>0</v>
      </c>
      <c r="ER10" s="125">
        <f t="shared" si="78"/>
        <v>0</v>
      </c>
      <c r="ES10" s="75">
        <f t="shared" si="79"/>
        <v>0</v>
      </c>
      <c r="ET10" s="75">
        <f t="shared" si="80"/>
        <v>0</v>
      </c>
      <c r="EU10" s="75">
        <f t="shared" si="81"/>
        <v>0</v>
      </c>
      <c r="EV10" s="75">
        <f t="shared" si="82"/>
        <v>0</v>
      </c>
      <c r="EW10" s="125">
        <f t="shared" si="83"/>
        <v>0</v>
      </c>
      <c r="EX10" s="125">
        <f t="shared" si="84"/>
        <v>0</v>
      </c>
      <c r="EY10" s="125">
        <f t="shared" si="85"/>
        <v>0</v>
      </c>
      <c r="EZ10" s="125">
        <f t="shared" si="86"/>
        <v>0</v>
      </c>
      <c r="FA10" s="75">
        <f t="shared" si="87"/>
        <v>0</v>
      </c>
      <c r="FB10" s="75">
        <f t="shared" si="88"/>
        <v>0</v>
      </c>
      <c r="FC10" s="75">
        <f t="shared" si="89"/>
        <v>0</v>
      </c>
      <c r="FD10" s="75">
        <f t="shared" si="90"/>
        <v>0</v>
      </c>
    </row>
    <row r="11" spans="1:160" ht="11.25">
      <c r="A11" s="126" t="s">
        <v>33</v>
      </c>
      <c r="B11" s="182">
        <v>41</v>
      </c>
      <c r="C11" s="44" t="s">
        <v>79</v>
      </c>
      <c r="D11" s="116">
        <f>IF(E11="","",SUM(DI11:FD11))</f>
      </c>
      <c r="E11" s="117"/>
      <c r="F11" s="117"/>
      <c r="G11" s="117"/>
      <c r="H11" s="117"/>
      <c r="I11" s="118">
        <f t="shared" si="0"/>
      </c>
      <c r="J11" s="119">
        <f t="shared" si="1"/>
        <v>0</v>
      </c>
      <c r="K11" s="120">
        <f t="shared" si="2"/>
      </c>
      <c r="L11" s="44"/>
      <c r="M11" s="44"/>
      <c r="N11" s="44"/>
      <c r="O11" s="44"/>
      <c r="P11" s="121">
        <f t="shared" si="3"/>
      </c>
      <c r="Q11" s="119">
        <f t="shared" si="4"/>
        <v>0</v>
      </c>
      <c r="R11" s="122">
        <f t="shared" si="5"/>
      </c>
      <c r="S11" s="123">
        <f t="shared" si="6"/>
      </c>
      <c r="T11" s="120">
        <f t="shared" si="7"/>
      </c>
      <c r="U11" s="44"/>
      <c r="V11" s="44"/>
      <c r="W11" s="44"/>
      <c r="X11" s="44"/>
      <c r="Y11" s="121">
        <f t="shared" si="8"/>
      </c>
      <c r="Z11" s="119">
        <f t="shared" si="9"/>
        <v>0</v>
      </c>
      <c r="AA11" s="124">
        <f t="shared" si="10"/>
      </c>
      <c r="AB11" s="123">
        <f t="shared" si="11"/>
      </c>
      <c r="AC11" s="120">
        <f t="shared" si="12"/>
      </c>
      <c r="AD11" s="44"/>
      <c r="AE11" s="44"/>
      <c r="AF11" s="44"/>
      <c r="AG11" s="44"/>
      <c r="AH11" s="121">
        <f t="shared" si="13"/>
      </c>
      <c r="AI11" s="119">
        <f t="shared" si="14"/>
        <v>0</v>
      </c>
      <c r="AJ11" s="124">
        <f t="shared" si="15"/>
      </c>
      <c r="AK11" s="123">
        <f t="shared" si="16"/>
      </c>
      <c r="AL11" s="120">
        <f t="shared" si="17"/>
      </c>
      <c r="AM11" s="44"/>
      <c r="AN11" s="44"/>
      <c r="AO11" s="44"/>
      <c r="AP11" s="44"/>
      <c r="AQ11" s="121">
        <f t="shared" si="18"/>
      </c>
      <c r="AR11" s="119">
        <f t="shared" si="19"/>
        <v>0</v>
      </c>
      <c r="AS11" s="124">
        <f>IF(AQ11="","",AQ11/SUM(DY11:EB11))</f>
      </c>
      <c r="AT11" s="123">
        <f t="shared" si="20"/>
      </c>
      <c r="AU11" s="120">
        <f>IF(AM11="","",AT11/SUM(DI11:EB11))</f>
      </c>
      <c r="AV11" s="44"/>
      <c r="AW11" s="44"/>
      <c r="AX11" s="44"/>
      <c r="AY11" s="44"/>
      <c r="AZ11" s="121">
        <f t="shared" si="21"/>
      </c>
      <c r="BA11" s="119">
        <f t="shared" si="22"/>
        <v>0</v>
      </c>
      <c r="BB11" s="124">
        <f>IF(AZ11="","",AZ11/SUM(EC11:EF11))</f>
      </c>
      <c r="BC11" s="123">
        <f t="shared" si="23"/>
      </c>
      <c r="BD11" s="166">
        <f>IF(AV11="","",BC11/SUM(DI11:EF11))</f>
      </c>
      <c r="BE11" s="44"/>
      <c r="BF11" s="44"/>
      <c r="BG11" s="44"/>
      <c r="BH11" s="44"/>
      <c r="BI11" s="121">
        <f t="shared" si="24"/>
      </c>
      <c r="BJ11" s="119">
        <f t="shared" si="25"/>
        <v>0</v>
      </c>
      <c r="BK11" s="124">
        <f>IF(BI11="","",BI11/SUM(EG11:EJ11))</f>
      </c>
      <c r="BL11" s="123">
        <f t="shared" si="26"/>
      </c>
      <c r="BM11" s="120">
        <f>IF(BE11="","",BL11/SUM(DI11:EJ11))</f>
      </c>
      <c r="BN11" s="44"/>
      <c r="BO11" s="44"/>
      <c r="BP11" s="44"/>
      <c r="BQ11" s="44"/>
      <c r="BR11" s="121">
        <f t="shared" si="27"/>
      </c>
      <c r="BS11" s="119">
        <f t="shared" si="28"/>
        <v>0</v>
      </c>
      <c r="BT11" s="124">
        <f>IF(BR11="","",BR11/SUM(EK11:EN11))</f>
      </c>
      <c r="BU11" s="123">
        <f t="shared" si="29"/>
      </c>
      <c r="BV11" s="120">
        <f>IF(BN11="","",BU11/SUM(DI11:EN11))</f>
      </c>
      <c r="BW11" s="44"/>
      <c r="BX11" s="44"/>
      <c r="BY11" s="44"/>
      <c r="BZ11" s="44"/>
      <c r="CA11" s="121">
        <f t="shared" si="30"/>
      </c>
      <c r="CB11" s="119">
        <f t="shared" si="31"/>
        <v>0</v>
      </c>
      <c r="CC11" s="124">
        <f>IF(CA11="","",CA11/SUM(EO11:ER11))</f>
      </c>
      <c r="CD11" s="123">
        <f t="shared" si="32"/>
      </c>
      <c r="CE11" s="120">
        <f>IF(BW11="","",CD11/SUM(DI11:ER11))</f>
      </c>
      <c r="CF11" s="44"/>
      <c r="CG11" s="44"/>
      <c r="CH11" s="44"/>
      <c r="CI11" s="44"/>
      <c r="CJ11" s="121">
        <f t="shared" si="33"/>
      </c>
      <c r="CK11" s="119">
        <f t="shared" si="34"/>
        <v>0</v>
      </c>
      <c r="CL11" s="124">
        <f>IF(CJ11="","",CJ11/SUM(ES11:EV11))</f>
      </c>
      <c r="CM11" s="123">
        <f t="shared" si="35"/>
      </c>
      <c r="CN11" s="120">
        <f>IF(CF11="","",CM11/SUM(DI11:EV11))</f>
      </c>
      <c r="CO11" s="44"/>
      <c r="CP11" s="44"/>
      <c r="CQ11" s="44"/>
      <c r="CR11" s="44"/>
      <c r="CS11" s="121">
        <f t="shared" si="36"/>
      </c>
      <c r="CT11" s="119">
        <f t="shared" si="37"/>
        <v>0</v>
      </c>
      <c r="CU11" s="124">
        <f>IF(CS11="","",CS11/SUM(EW11:EZ11))</f>
      </c>
      <c r="CV11" s="123">
        <f t="shared" si="38"/>
      </c>
      <c r="CW11" s="120">
        <f>IF(CO11="","",CV11/SUM(DI11:EZ11))</f>
      </c>
      <c r="CX11" s="44"/>
      <c r="CY11" s="44"/>
      <c r="CZ11" s="44"/>
      <c r="DA11" s="44"/>
      <c r="DB11" s="121">
        <f t="shared" si="39"/>
      </c>
      <c r="DC11" s="119">
        <f t="shared" si="40"/>
        <v>0</v>
      </c>
      <c r="DD11" s="124">
        <f>IF(DB11="","",DB11/SUM(FA11:FD11))</f>
      </c>
      <c r="DE11" s="123">
        <f t="shared" si="41"/>
      </c>
      <c r="DF11" s="120">
        <f>IF(CX11="","",DE11/SUM(DI11:FD11))</f>
      </c>
      <c r="DG11" s="82" t="str">
        <f t="shared" si="42"/>
        <v>A</v>
      </c>
      <c r="DH11" s="75">
        <f>IF(E11&gt;0,(J11+Q11+Z11+AI11+AR11+BA11+BJ11+BS11+CB11+CK11+CT11+DC11)/SUM(DI11:FD11),0)</f>
        <v>0</v>
      </c>
      <c r="DI11" s="125">
        <f t="shared" si="43"/>
        <v>0</v>
      </c>
      <c r="DJ11" s="125">
        <f t="shared" si="44"/>
        <v>0</v>
      </c>
      <c r="DK11" s="125">
        <f t="shared" si="45"/>
        <v>0</v>
      </c>
      <c r="DL11" s="125">
        <f t="shared" si="46"/>
        <v>0</v>
      </c>
      <c r="DM11" s="75">
        <f t="shared" si="47"/>
        <v>0</v>
      </c>
      <c r="DN11" s="75">
        <f t="shared" si="48"/>
        <v>0</v>
      </c>
      <c r="DO11" s="75">
        <f t="shared" si="49"/>
        <v>0</v>
      </c>
      <c r="DP11" s="75">
        <f t="shared" si="50"/>
        <v>0</v>
      </c>
      <c r="DQ11" s="125">
        <f t="shared" si="51"/>
        <v>0</v>
      </c>
      <c r="DR11" s="125">
        <f t="shared" si="52"/>
        <v>0</v>
      </c>
      <c r="DS11" s="125">
        <f t="shared" si="53"/>
        <v>0</v>
      </c>
      <c r="DT11" s="125">
        <f t="shared" si="54"/>
        <v>0</v>
      </c>
      <c r="DU11" s="75">
        <f t="shared" si="55"/>
        <v>0</v>
      </c>
      <c r="DV11" s="75">
        <f t="shared" si="56"/>
        <v>0</v>
      </c>
      <c r="DW11" s="75">
        <f t="shared" si="57"/>
        <v>0</v>
      </c>
      <c r="DX11" s="75">
        <f t="shared" si="58"/>
        <v>0</v>
      </c>
      <c r="DY11" s="125">
        <f t="shared" si="59"/>
        <v>0</v>
      </c>
      <c r="DZ11" s="125">
        <f t="shared" si="60"/>
        <v>0</v>
      </c>
      <c r="EA11" s="125">
        <f t="shared" si="61"/>
        <v>0</v>
      </c>
      <c r="EB11" s="125">
        <f t="shared" si="62"/>
        <v>0</v>
      </c>
      <c r="EC11" s="75">
        <f t="shared" si="63"/>
        <v>0</v>
      </c>
      <c r="ED11" s="75">
        <f t="shared" si="64"/>
        <v>0</v>
      </c>
      <c r="EE11" s="75">
        <f t="shared" si="65"/>
        <v>0</v>
      </c>
      <c r="EF11" s="75">
        <f t="shared" si="66"/>
        <v>0</v>
      </c>
      <c r="EG11" s="125">
        <f t="shared" si="67"/>
        <v>0</v>
      </c>
      <c r="EH11" s="125">
        <f t="shared" si="68"/>
        <v>0</v>
      </c>
      <c r="EI11" s="125">
        <f t="shared" si="69"/>
        <v>0</v>
      </c>
      <c r="EJ11" s="125">
        <f t="shared" si="70"/>
        <v>0</v>
      </c>
      <c r="EK11" s="75">
        <f t="shared" si="71"/>
        <v>0</v>
      </c>
      <c r="EL11" s="75">
        <f t="shared" si="72"/>
        <v>0</v>
      </c>
      <c r="EM11" s="75">
        <f t="shared" si="73"/>
        <v>0</v>
      </c>
      <c r="EN11" s="75">
        <f t="shared" si="74"/>
        <v>0</v>
      </c>
      <c r="EO11" s="125">
        <f t="shared" si="75"/>
        <v>0</v>
      </c>
      <c r="EP11" s="125">
        <f t="shared" si="76"/>
        <v>0</v>
      </c>
      <c r="EQ11" s="125">
        <f t="shared" si="77"/>
        <v>0</v>
      </c>
      <c r="ER11" s="125">
        <f t="shared" si="78"/>
        <v>0</v>
      </c>
      <c r="ES11" s="75">
        <f t="shared" si="79"/>
        <v>0</v>
      </c>
      <c r="ET11" s="75">
        <f t="shared" si="80"/>
        <v>0</v>
      </c>
      <c r="EU11" s="75">
        <f t="shared" si="81"/>
        <v>0</v>
      </c>
      <c r="EV11" s="75">
        <f t="shared" si="82"/>
        <v>0</v>
      </c>
      <c r="EW11" s="125">
        <f t="shared" si="83"/>
        <v>0</v>
      </c>
      <c r="EX11" s="125">
        <f t="shared" si="84"/>
        <v>0</v>
      </c>
      <c r="EY11" s="125">
        <f t="shared" si="85"/>
        <v>0</v>
      </c>
      <c r="EZ11" s="125">
        <f t="shared" si="86"/>
        <v>0</v>
      </c>
      <c r="FA11" s="75">
        <f t="shared" si="87"/>
        <v>0</v>
      </c>
      <c r="FB11" s="75">
        <f t="shared" si="88"/>
        <v>0</v>
      </c>
      <c r="FC11" s="75">
        <f t="shared" si="89"/>
        <v>0</v>
      </c>
      <c r="FD11" s="75">
        <f t="shared" si="90"/>
        <v>0</v>
      </c>
    </row>
    <row r="12" spans="1:160" ht="11.25">
      <c r="A12" s="126" t="s">
        <v>33</v>
      </c>
      <c r="B12" s="182">
        <v>46</v>
      </c>
      <c r="C12" s="44" t="s">
        <v>134</v>
      </c>
      <c r="D12" s="116">
        <f>IF(E12="","",SUM(DI12:FD12))</f>
        <v>24</v>
      </c>
      <c r="E12" s="117">
        <v>134</v>
      </c>
      <c r="F12" s="117">
        <v>137</v>
      </c>
      <c r="G12" s="117">
        <v>136</v>
      </c>
      <c r="H12" s="117">
        <v>129</v>
      </c>
      <c r="I12" s="118">
        <f t="shared" si="0"/>
        <v>536</v>
      </c>
      <c r="J12" s="119">
        <f t="shared" si="1"/>
        <v>536</v>
      </c>
      <c r="K12" s="120">
        <f t="shared" si="2"/>
        <v>134</v>
      </c>
      <c r="L12" s="44">
        <v>138</v>
      </c>
      <c r="M12" s="44">
        <v>133</v>
      </c>
      <c r="N12" s="44">
        <v>122</v>
      </c>
      <c r="O12" s="44">
        <v>133</v>
      </c>
      <c r="P12" s="121">
        <f t="shared" si="3"/>
        <v>526</v>
      </c>
      <c r="Q12" s="119">
        <f t="shared" si="4"/>
        <v>526</v>
      </c>
      <c r="R12" s="122">
        <f t="shared" si="5"/>
        <v>131.5</v>
      </c>
      <c r="S12" s="123">
        <f t="shared" si="6"/>
        <v>1062</v>
      </c>
      <c r="T12" s="120">
        <f t="shared" si="7"/>
        <v>132.75</v>
      </c>
      <c r="U12" s="44">
        <v>135</v>
      </c>
      <c r="V12" s="44">
        <v>132</v>
      </c>
      <c r="W12" s="44">
        <v>129</v>
      </c>
      <c r="X12" s="44">
        <v>136</v>
      </c>
      <c r="Y12" s="121">
        <f t="shared" si="8"/>
        <v>532</v>
      </c>
      <c r="Z12" s="119">
        <f t="shared" si="9"/>
        <v>532</v>
      </c>
      <c r="AA12" s="124">
        <f t="shared" si="10"/>
        <v>133</v>
      </c>
      <c r="AB12" s="123">
        <f t="shared" si="11"/>
        <v>1594</v>
      </c>
      <c r="AC12" s="120">
        <f t="shared" si="12"/>
        <v>132.83333333333334</v>
      </c>
      <c r="AD12" s="44">
        <v>135</v>
      </c>
      <c r="AE12" s="44">
        <v>126</v>
      </c>
      <c r="AF12" s="44">
        <v>132</v>
      </c>
      <c r="AG12" s="44">
        <v>133</v>
      </c>
      <c r="AH12" s="121">
        <f t="shared" si="13"/>
        <v>526</v>
      </c>
      <c r="AI12" s="119">
        <f t="shared" si="14"/>
        <v>526</v>
      </c>
      <c r="AJ12" s="124">
        <f t="shared" si="15"/>
        <v>131.5</v>
      </c>
      <c r="AK12" s="123">
        <f t="shared" si="16"/>
        <v>2120</v>
      </c>
      <c r="AL12" s="120">
        <f t="shared" si="17"/>
        <v>132.5</v>
      </c>
      <c r="AM12" s="44">
        <v>135</v>
      </c>
      <c r="AN12" s="44">
        <v>138</v>
      </c>
      <c r="AO12" s="44">
        <v>138</v>
      </c>
      <c r="AP12" s="44">
        <v>129</v>
      </c>
      <c r="AQ12" s="121">
        <f t="shared" si="18"/>
        <v>540</v>
      </c>
      <c r="AR12" s="119">
        <f t="shared" si="19"/>
        <v>540</v>
      </c>
      <c r="AS12" s="124">
        <f>IF(AQ12="","",AQ12/SUM(DY12:EB12))</f>
        <v>135</v>
      </c>
      <c r="AT12" s="123">
        <f t="shared" si="20"/>
        <v>2660</v>
      </c>
      <c r="AU12" s="120">
        <f>IF(AM12="","",AT12/SUM(DI12:EB12))</f>
        <v>133</v>
      </c>
      <c r="AV12" s="44">
        <v>132</v>
      </c>
      <c r="AW12" s="44">
        <v>133</v>
      </c>
      <c r="AX12" s="44">
        <v>127</v>
      </c>
      <c r="AY12" s="44">
        <v>117</v>
      </c>
      <c r="AZ12" s="121">
        <f t="shared" si="21"/>
        <v>509</v>
      </c>
      <c r="BA12" s="119">
        <f t="shared" si="22"/>
        <v>509</v>
      </c>
      <c r="BB12" s="124">
        <f>IF(AZ12="","",AZ12/SUM(EC12:EF12))</f>
        <v>127.25</v>
      </c>
      <c r="BC12" s="123">
        <f t="shared" si="23"/>
        <v>3169</v>
      </c>
      <c r="BD12" s="166">
        <f>IF(AV12="","",BC12/SUM(DI12:EF12))</f>
        <v>132.04166666666666</v>
      </c>
      <c r="BE12" s="44"/>
      <c r="BF12" s="44"/>
      <c r="BG12" s="44"/>
      <c r="BH12" s="44"/>
      <c r="BI12" s="121">
        <f t="shared" si="24"/>
      </c>
      <c r="BJ12" s="119">
        <f t="shared" si="25"/>
        <v>0</v>
      </c>
      <c r="BK12" s="124">
        <f>IF(BI12="","",BI12/SUM(EG12:EJ12))</f>
      </c>
      <c r="BL12" s="123">
        <f t="shared" si="26"/>
      </c>
      <c r="BM12" s="120">
        <f>IF(BE12="","",BL12/SUM(DI12:EJ12))</f>
      </c>
      <c r="BN12" s="44"/>
      <c r="BO12" s="44"/>
      <c r="BP12" s="44"/>
      <c r="BQ12" s="44"/>
      <c r="BR12" s="121">
        <f t="shared" si="27"/>
      </c>
      <c r="BS12" s="119">
        <f t="shared" si="28"/>
        <v>0</v>
      </c>
      <c r="BT12" s="124">
        <f>IF(BR12="","",BR12/SUM(EK12:EN12))</f>
      </c>
      <c r="BU12" s="123">
        <f t="shared" si="29"/>
      </c>
      <c r="BV12" s="120">
        <f>IF(BN12="","",BU12/SUM(DI12:EN12))</f>
      </c>
      <c r="BW12" s="44"/>
      <c r="BX12" s="44"/>
      <c r="BY12" s="44"/>
      <c r="BZ12" s="44"/>
      <c r="CA12" s="121">
        <f t="shared" si="30"/>
      </c>
      <c r="CB12" s="119">
        <f t="shared" si="31"/>
        <v>0</v>
      </c>
      <c r="CC12" s="124">
        <f>IF(CA12="","",CA12/SUM(EO12:ER12))</f>
      </c>
      <c r="CD12" s="123">
        <f t="shared" si="32"/>
      </c>
      <c r="CE12" s="120">
        <f>IF(BW12="","",CD12/SUM(DI12:ER12))</f>
      </c>
      <c r="CF12" s="44"/>
      <c r="CG12" s="44"/>
      <c r="CH12" s="44"/>
      <c r="CI12" s="44"/>
      <c r="CJ12" s="121">
        <f t="shared" si="33"/>
      </c>
      <c r="CK12" s="119">
        <f t="shared" si="34"/>
        <v>0</v>
      </c>
      <c r="CL12" s="124">
        <f>IF(CJ12="","",CJ12/SUM(ES12:EV12))</f>
      </c>
      <c r="CM12" s="123">
        <f t="shared" si="35"/>
      </c>
      <c r="CN12" s="120">
        <f>IF(CF12="","",CM12/SUM(DI12:EV12))</f>
      </c>
      <c r="CO12" s="44"/>
      <c r="CP12" s="44"/>
      <c r="CQ12" s="44"/>
      <c r="CR12" s="44"/>
      <c r="CS12" s="121">
        <f t="shared" si="36"/>
      </c>
      <c r="CT12" s="119">
        <f t="shared" si="37"/>
        <v>0</v>
      </c>
      <c r="CU12" s="124">
        <f>IF(CS12="","",CS12/SUM(EW12:EZ12))</f>
      </c>
      <c r="CV12" s="123">
        <f t="shared" si="38"/>
      </c>
      <c r="CW12" s="120">
        <f>IF(CO12="","",CV12/SUM(DI12:EZ12))</f>
      </c>
      <c r="CX12" s="44"/>
      <c r="CY12" s="44"/>
      <c r="CZ12" s="44"/>
      <c r="DA12" s="44"/>
      <c r="DB12" s="121">
        <f t="shared" si="39"/>
      </c>
      <c r="DC12" s="119">
        <f t="shared" si="40"/>
        <v>0</v>
      </c>
      <c r="DD12" s="124">
        <f>IF(DB12="","",DB12/SUM(FA12:FD12))</f>
      </c>
      <c r="DE12" s="123">
        <f t="shared" si="41"/>
      </c>
      <c r="DF12" s="120">
        <f>IF(CX12="","",DE12/SUM(DI12:FD12))</f>
      </c>
      <c r="DG12" s="82" t="str">
        <f t="shared" si="42"/>
        <v>A</v>
      </c>
      <c r="DH12" s="75">
        <f>IF(E12&gt;0,(J12+Q12+Z12+AI12+AR12+BA12+BJ12+BS12+CB12+CK12+CT12+DC12)/SUM(DI12:FD12),0)</f>
        <v>132.04166666666666</v>
      </c>
      <c r="DI12" s="125">
        <f t="shared" si="43"/>
        <v>1</v>
      </c>
      <c r="DJ12" s="125">
        <f t="shared" si="44"/>
        <v>1</v>
      </c>
      <c r="DK12" s="125">
        <f t="shared" si="45"/>
        <v>1</v>
      </c>
      <c r="DL12" s="125">
        <f t="shared" si="46"/>
        <v>1</v>
      </c>
      <c r="DM12" s="75">
        <f t="shared" si="47"/>
        <v>1</v>
      </c>
      <c r="DN12" s="75">
        <f t="shared" si="48"/>
        <v>1</v>
      </c>
      <c r="DO12" s="75">
        <f t="shared" si="49"/>
        <v>1</v>
      </c>
      <c r="DP12" s="75">
        <f t="shared" si="50"/>
        <v>1</v>
      </c>
      <c r="DQ12" s="125">
        <f t="shared" si="51"/>
        <v>1</v>
      </c>
      <c r="DR12" s="125">
        <f t="shared" si="52"/>
        <v>1</v>
      </c>
      <c r="DS12" s="125">
        <f t="shared" si="53"/>
        <v>1</v>
      </c>
      <c r="DT12" s="125">
        <f t="shared" si="54"/>
        <v>1</v>
      </c>
      <c r="DU12" s="75">
        <f t="shared" si="55"/>
        <v>1</v>
      </c>
      <c r="DV12" s="75">
        <f t="shared" si="56"/>
        <v>1</v>
      </c>
      <c r="DW12" s="75">
        <f t="shared" si="57"/>
        <v>1</v>
      </c>
      <c r="DX12" s="75">
        <f t="shared" si="58"/>
        <v>1</v>
      </c>
      <c r="DY12" s="125">
        <f t="shared" si="59"/>
        <v>1</v>
      </c>
      <c r="DZ12" s="125">
        <f t="shared" si="60"/>
        <v>1</v>
      </c>
      <c r="EA12" s="125">
        <f t="shared" si="61"/>
        <v>1</v>
      </c>
      <c r="EB12" s="125">
        <f t="shared" si="62"/>
        <v>1</v>
      </c>
      <c r="EC12" s="75">
        <f t="shared" si="63"/>
        <v>1</v>
      </c>
      <c r="ED12" s="75">
        <f t="shared" si="64"/>
        <v>1</v>
      </c>
      <c r="EE12" s="75">
        <f t="shared" si="65"/>
        <v>1</v>
      </c>
      <c r="EF12" s="75">
        <f t="shared" si="66"/>
        <v>1</v>
      </c>
      <c r="EG12" s="125">
        <f t="shared" si="67"/>
        <v>0</v>
      </c>
      <c r="EH12" s="125">
        <f t="shared" si="68"/>
        <v>0</v>
      </c>
      <c r="EI12" s="125">
        <f t="shared" si="69"/>
        <v>0</v>
      </c>
      <c r="EJ12" s="125">
        <f t="shared" si="70"/>
        <v>0</v>
      </c>
      <c r="EK12" s="75">
        <f t="shared" si="71"/>
        <v>0</v>
      </c>
      <c r="EL12" s="75">
        <f t="shared" si="72"/>
        <v>0</v>
      </c>
      <c r="EM12" s="75">
        <f t="shared" si="73"/>
        <v>0</v>
      </c>
      <c r="EN12" s="75">
        <f t="shared" si="74"/>
        <v>0</v>
      </c>
      <c r="EO12" s="125">
        <f t="shared" si="75"/>
        <v>0</v>
      </c>
      <c r="EP12" s="125">
        <f t="shared" si="76"/>
        <v>0</v>
      </c>
      <c r="EQ12" s="125">
        <f t="shared" si="77"/>
        <v>0</v>
      </c>
      <c r="ER12" s="125">
        <f t="shared" si="78"/>
        <v>0</v>
      </c>
      <c r="ES12" s="75">
        <f t="shared" si="79"/>
        <v>0</v>
      </c>
      <c r="ET12" s="75">
        <f t="shared" si="80"/>
        <v>0</v>
      </c>
      <c r="EU12" s="75">
        <f t="shared" si="81"/>
        <v>0</v>
      </c>
      <c r="EV12" s="75">
        <f t="shared" si="82"/>
        <v>0</v>
      </c>
      <c r="EW12" s="125">
        <f t="shared" si="83"/>
        <v>0</v>
      </c>
      <c r="EX12" s="125">
        <f t="shared" si="84"/>
        <v>0</v>
      </c>
      <c r="EY12" s="125">
        <f t="shared" si="85"/>
        <v>0</v>
      </c>
      <c r="EZ12" s="125">
        <f t="shared" si="86"/>
        <v>0</v>
      </c>
      <c r="FA12" s="75">
        <f t="shared" si="87"/>
        <v>0</v>
      </c>
      <c r="FB12" s="75">
        <f t="shared" si="88"/>
        <v>0</v>
      </c>
      <c r="FC12" s="75">
        <f t="shared" si="89"/>
        <v>0</v>
      </c>
      <c r="FD12" s="75">
        <f t="shared" si="90"/>
        <v>0</v>
      </c>
    </row>
    <row r="13" spans="1:160" ht="11.25">
      <c r="A13" s="126" t="s">
        <v>33</v>
      </c>
      <c r="B13" s="182">
        <v>48</v>
      </c>
      <c r="C13" s="44" t="s">
        <v>46</v>
      </c>
      <c r="D13" s="116">
        <f>IF(E13="","",SUM(DI13:FD13))</f>
        <v>5</v>
      </c>
      <c r="E13" s="117">
        <v>142</v>
      </c>
      <c r="F13" s="117">
        <v>141</v>
      </c>
      <c r="G13" s="117">
        <v>141</v>
      </c>
      <c r="H13" s="117">
        <v>138</v>
      </c>
      <c r="I13" s="118">
        <f t="shared" si="0"/>
        <v>562</v>
      </c>
      <c r="J13" s="119">
        <f t="shared" si="1"/>
        <v>562</v>
      </c>
      <c r="K13" s="120">
        <f t="shared" si="2"/>
        <v>140.5</v>
      </c>
      <c r="L13" s="44">
        <v>124</v>
      </c>
      <c r="M13" s="44"/>
      <c r="N13" s="44"/>
      <c r="O13" s="44"/>
      <c r="P13" s="121">
        <f t="shared" si="3"/>
        <v>124</v>
      </c>
      <c r="Q13" s="119">
        <f t="shared" si="4"/>
        <v>124</v>
      </c>
      <c r="R13" s="122">
        <f t="shared" si="5"/>
        <v>124</v>
      </c>
      <c r="S13" s="123">
        <f t="shared" si="6"/>
        <v>686</v>
      </c>
      <c r="T13" s="120">
        <f t="shared" si="7"/>
        <v>137.2</v>
      </c>
      <c r="U13" s="44"/>
      <c r="V13" s="44"/>
      <c r="W13" s="44"/>
      <c r="X13" s="44"/>
      <c r="Y13" s="121">
        <f t="shared" si="8"/>
      </c>
      <c r="Z13" s="119">
        <f t="shared" si="9"/>
        <v>0</v>
      </c>
      <c r="AA13" s="124">
        <f t="shared" si="10"/>
      </c>
      <c r="AB13" s="123">
        <f t="shared" si="11"/>
      </c>
      <c r="AC13" s="120">
        <f t="shared" si="12"/>
      </c>
      <c r="AD13" s="44"/>
      <c r="AE13" s="44"/>
      <c r="AF13" s="44"/>
      <c r="AG13" s="44"/>
      <c r="AH13" s="121">
        <f t="shared" si="13"/>
      </c>
      <c r="AI13" s="119">
        <f t="shared" si="14"/>
        <v>0</v>
      </c>
      <c r="AJ13" s="124">
        <f t="shared" si="15"/>
      </c>
      <c r="AK13" s="123">
        <f t="shared" si="16"/>
      </c>
      <c r="AL13" s="120">
        <f t="shared" si="17"/>
      </c>
      <c r="AM13" s="44"/>
      <c r="AN13" s="44"/>
      <c r="AO13" s="44"/>
      <c r="AP13" s="44"/>
      <c r="AQ13" s="121">
        <f t="shared" si="18"/>
      </c>
      <c r="AR13" s="119">
        <f t="shared" si="19"/>
        <v>0</v>
      </c>
      <c r="AS13" s="124">
        <f>IF(AQ13="","",AQ13/SUM(DY13:EB13))</f>
      </c>
      <c r="AT13" s="123">
        <f t="shared" si="20"/>
      </c>
      <c r="AU13" s="120">
        <f>IF(AM13="","",AT13/SUM(DI13:EB13))</f>
      </c>
      <c r="AV13" s="44"/>
      <c r="AW13" s="44"/>
      <c r="AX13" s="44"/>
      <c r="AY13" s="44"/>
      <c r="AZ13" s="121">
        <f t="shared" si="21"/>
      </c>
      <c r="BA13" s="119">
        <f t="shared" si="22"/>
        <v>0</v>
      </c>
      <c r="BB13" s="124">
        <f>IF(AZ13="","",AZ13/SUM(EC13:EF13))</f>
      </c>
      <c r="BC13" s="123">
        <f t="shared" si="23"/>
      </c>
      <c r="BD13" s="166">
        <f>IF(AV13="","",BC13/SUM(DI13:EF13))</f>
      </c>
      <c r="BE13" s="44"/>
      <c r="BF13" s="44"/>
      <c r="BG13" s="44"/>
      <c r="BH13" s="44"/>
      <c r="BI13" s="121">
        <f t="shared" si="24"/>
      </c>
      <c r="BJ13" s="119">
        <f t="shared" si="25"/>
        <v>0</v>
      </c>
      <c r="BK13" s="124">
        <f>IF(BI13="","",BI13/SUM(EG13:EJ13))</f>
      </c>
      <c r="BL13" s="123">
        <f t="shared" si="26"/>
      </c>
      <c r="BM13" s="120">
        <f>IF(BE13="","",BL13/SUM(DI13:EJ13))</f>
      </c>
      <c r="BN13" s="44"/>
      <c r="BO13" s="44"/>
      <c r="BP13" s="44"/>
      <c r="BQ13" s="44"/>
      <c r="BR13" s="121">
        <f t="shared" si="27"/>
      </c>
      <c r="BS13" s="119">
        <f t="shared" si="28"/>
        <v>0</v>
      </c>
      <c r="BT13" s="124">
        <f>IF(BR13="","",BR13/SUM(EK13:EN13))</f>
      </c>
      <c r="BU13" s="123">
        <f t="shared" si="29"/>
      </c>
      <c r="BV13" s="120">
        <f>IF(BN13="","",BU13/SUM(DI13:EN13))</f>
      </c>
      <c r="BW13" s="44"/>
      <c r="BX13" s="44"/>
      <c r="BY13" s="44"/>
      <c r="BZ13" s="44"/>
      <c r="CA13" s="121">
        <f t="shared" si="30"/>
      </c>
      <c r="CB13" s="119">
        <f t="shared" si="31"/>
        <v>0</v>
      </c>
      <c r="CC13" s="124">
        <f>IF(CA13="","",CA13/SUM(EO13:ER13))</f>
      </c>
      <c r="CD13" s="123">
        <f t="shared" si="32"/>
      </c>
      <c r="CE13" s="120">
        <f>IF(BW13="","",CD13/SUM(DI13:ER13))</f>
      </c>
      <c r="CF13" s="44"/>
      <c r="CG13" s="44"/>
      <c r="CH13" s="44"/>
      <c r="CI13" s="44"/>
      <c r="CJ13" s="121">
        <f t="shared" si="33"/>
      </c>
      <c r="CK13" s="119">
        <f t="shared" si="34"/>
        <v>0</v>
      </c>
      <c r="CL13" s="124">
        <f>IF(CJ13="","",CJ13/SUM(ES13:EV13))</f>
      </c>
      <c r="CM13" s="123">
        <f t="shared" si="35"/>
      </c>
      <c r="CN13" s="120">
        <f>IF(CF13="","",CM13/SUM(DI13:EV13))</f>
      </c>
      <c r="CO13" s="44"/>
      <c r="CP13" s="44"/>
      <c r="CQ13" s="44"/>
      <c r="CR13" s="44"/>
      <c r="CS13" s="121">
        <f t="shared" si="36"/>
      </c>
      <c r="CT13" s="119">
        <f t="shared" si="37"/>
        <v>0</v>
      </c>
      <c r="CU13" s="124">
        <f>IF(CS13="","",CS13/SUM(EW13:EZ13))</f>
      </c>
      <c r="CV13" s="123">
        <f t="shared" si="38"/>
      </c>
      <c r="CW13" s="120">
        <f>IF(CO13="","",CV13/SUM(DI13:EZ13))</f>
      </c>
      <c r="CX13" s="44"/>
      <c r="CY13" s="44"/>
      <c r="CZ13" s="44"/>
      <c r="DA13" s="44"/>
      <c r="DB13" s="121">
        <f t="shared" si="39"/>
      </c>
      <c r="DC13" s="119">
        <f t="shared" si="40"/>
        <v>0</v>
      </c>
      <c r="DD13" s="124">
        <f>IF(DB13="","",DB13/SUM(FA13:FD13))</f>
      </c>
      <c r="DE13" s="123">
        <f t="shared" si="41"/>
      </c>
      <c r="DF13" s="120">
        <f>IF(CX13="","",DE13/SUM(DI13:FD13))</f>
      </c>
      <c r="DG13" s="82" t="str">
        <f t="shared" si="42"/>
        <v>A</v>
      </c>
      <c r="DH13" s="75">
        <f>IF(E13&gt;0,(J13+Q13+Z13+AI13+AR13+BA13+BJ13+BS13+CB13+CK13+CT13+DC13)/SUM(DI13:FD13),0)</f>
        <v>137.2</v>
      </c>
      <c r="DI13" s="125">
        <f t="shared" si="43"/>
        <v>1</v>
      </c>
      <c r="DJ13" s="125">
        <f t="shared" si="44"/>
        <v>1</v>
      </c>
      <c r="DK13" s="125">
        <f t="shared" si="45"/>
        <v>1</v>
      </c>
      <c r="DL13" s="125">
        <f t="shared" si="46"/>
        <v>1</v>
      </c>
      <c r="DM13" s="75">
        <f t="shared" si="47"/>
        <v>1</v>
      </c>
      <c r="DN13" s="75">
        <f t="shared" si="48"/>
        <v>0</v>
      </c>
      <c r="DO13" s="75">
        <f t="shared" si="49"/>
        <v>0</v>
      </c>
      <c r="DP13" s="75">
        <f t="shared" si="50"/>
        <v>0</v>
      </c>
      <c r="DQ13" s="125">
        <f t="shared" si="51"/>
        <v>0</v>
      </c>
      <c r="DR13" s="125">
        <f t="shared" si="52"/>
        <v>0</v>
      </c>
      <c r="DS13" s="125">
        <f t="shared" si="53"/>
        <v>0</v>
      </c>
      <c r="DT13" s="125">
        <f t="shared" si="54"/>
        <v>0</v>
      </c>
      <c r="DU13" s="75">
        <f t="shared" si="55"/>
        <v>0</v>
      </c>
      <c r="DV13" s="75">
        <f t="shared" si="56"/>
        <v>0</v>
      </c>
      <c r="DW13" s="75">
        <f t="shared" si="57"/>
        <v>0</v>
      </c>
      <c r="DX13" s="75">
        <f t="shared" si="58"/>
        <v>0</v>
      </c>
      <c r="DY13" s="125">
        <f t="shared" si="59"/>
        <v>0</v>
      </c>
      <c r="DZ13" s="125">
        <f t="shared" si="60"/>
        <v>0</v>
      </c>
      <c r="EA13" s="125">
        <f t="shared" si="61"/>
        <v>0</v>
      </c>
      <c r="EB13" s="125">
        <f t="shared" si="62"/>
        <v>0</v>
      </c>
      <c r="EC13" s="75">
        <f t="shared" si="63"/>
        <v>0</v>
      </c>
      <c r="ED13" s="75">
        <f t="shared" si="64"/>
        <v>0</v>
      </c>
      <c r="EE13" s="75">
        <f t="shared" si="65"/>
        <v>0</v>
      </c>
      <c r="EF13" s="75">
        <f t="shared" si="66"/>
        <v>0</v>
      </c>
      <c r="EG13" s="125">
        <f t="shared" si="67"/>
        <v>0</v>
      </c>
      <c r="EH13" s="125">
        <f t="shared" si="68"/>
        <v>0</v>
      </c>
      <c r="EI13" s="125">
        <f t="shared" si="69"/>
        <v>0</v>
      </c>
      <c r="EJ13" s="125">
        <f t="shared" si="70"/>
        <v>0</v>
      </c>
      <c r="EK13" s="75">
        <f t="shared" si="71"/>
        <v>0</v>
      </c>
      <c r="EL13" s="75">
        <f t="shared" si="72"/>
        <v>0</v>
      </c>
      <c r="EM13" s="75">
        <f t="shared" si="73"/>
        <v>0</v>
      </c>
      <c r="EN13" s="75">
        <f t="shared" si="74"/>
        <v>0</v>
      </c>
      <c r="EO13" s="125">
        <f t="shared" si="75"/>
        <v>0</v>
      </c>
      <c r="EP13" s="125">
        <f t="shared" si="76"/>
        <v>0</v>
      </c>
      <c r="EQ13" s="125">
        <f t="shared" si="77"/>
        <v>0</v>
      </c>
      <c r="ER13" s="125">
        <f t="shared" si="78"/>
        <v>0</v>
      </c>
      <c r="ES13" s="75">
        <f t="shared" si="79"/>
        <v>0</v>
      </c>
      <c r="ET13" s="75">
        <f t="shared" si="80"/>
        <v>0</v>
      </c>
      <c r="EU13" s="75">
        <f t="shared" si="81"/>
        <v>0</v>
      </c>
      <c r="EV13" s="75">
        <f t="shared" si="82"/>
        <v>0</v>
      </c>
      <c r="EW13" s="125">
        <f t="shared" si="83"/>
        <v>0</v>
      </c>
      <c r="EX13" s="125">
        <f t="shared" si="84"/>
        <v>0</v>
      </c>
      <c r="EY13" s="125">
        <f t="shared" si="85"/>
        <v>0</v>
      </c>
      <c r="EZ13" s="125">
        <f t="shared" si="86"/>
        <v>0</v>
      </c>
      <c r="FA13" s="75">
        <f t="shared" si="87"/>
        <v>0</v>
      </c>
      <c r="FB13" s="75">
        <f t="shared" si="88"/>
        <v>0</v>
      </c>
      <c r="FC13" s="75">
        <f t="shared" si="89"/>
        <v>0</v>
      </c>
      <c r="FD13" s="75">
        <f t="shared" si="90"/>
        <v>0</v>
      </c>
    </row>
    <row r="14" spans="1:160" ht="11.25">
      <c r="A14" s="126" t="s">
        <v>33</v>
      </c>
      <c r="B14" s="182">
        <v>51</v>
      </c>
      <c r="C14" s="44" t="s">
        <v>95</v>
      </c>
      <c r="D14" s="116">
        <f>IF(E14="","",SUM(DI14:FD14))</f>
        <v>36</v>
      </c>
      <c r="E14" s="117">
        <v>117</v>
      </c>
      <c r="F14" s="117">
        <v>127</v>
      </c>
      <c r="G14" s="117">
        <v>124</v>
      </c>
      <c r="H14" s="117">
        <v>125</v>
      </c>
      <c r="I14" s="118">
        <f t="shared" si="0"/>
        <v>493</v>
      </c>
      <c r="J14" s="119">
        <f t="shared" si="1"/>
        <v>493</v>
      </c>
      <c r="K14" s="120">
        <f t="shared" si="2"/>
        <v>123.25</v>
      </c>
      <c r="L14" s="44">
        <v>118</v>
      </c>
      <c r="M14" s="44">
        <v>125</v>
      </c>
      <c r="N14" s="44">
        <v>105</v>
      </c>
      <c r="O14" s="44">
        <v>127</v>
      </c>
      <c r="P14" s="121">
        <f t="shared" si="3"/>
        <v>475</v>
      </c>
      <c r="Q14" s="119">
        <f t="shared" si="4"/>
        <v>475</v>
      </c>
      <c r="R14" s="122">
        <f t="shared" si="5"/>
        <v>118.75</v>
      </c>
      <c r="S14" s="123">
        <f t="shared" si="6"/>
        <v>968</v>
      </c>
      <c r="T14" s="120">
        <f t="shared" si="7"/>
        <v>121</v>
      </c>
      <c r="U14" s="44">
        <v>128</v>
      </c>
      <c r="V14" s="44">
        <v>123</v>
      </c>
      <c r="W14" s="44">
        <v>124</v>
      </c>
      <c r="X14" s="44">
        <v>129</v>
      </c>
      <c r="Y14" s="121">
        <f t="shared" si="8"/>
        <v>504</v>
      </c>
      <c r="Z14" s="119">
        <f t="shared" si="9"/>
        <v>504</v>
      </c>
      <c r="AA14" s="124">
        <f t="shared" si="10"/>
        <v>126</v>
      </c>
      <c r="AB14" s="123">
        <f t="shared" si="11"/>
        <v>1472</v>
      </c>
      <c r="AC14" s="120">
        <f t="shared" si="12"/>
        <v>122.66666666666667</v>
      </c>
      <c r="AD14" s="44">
        <v>113</v>
      </c>
      <c r="AE14" s="44">
        <v>127</v>
      </c>
      <c r="AF14" s="44">
        <v>127</v>
      </c>
      <c r="AG14" s="44">
        <v>133</v>
      </c>
      <c r="AH14" s="121">
        <f t="shared" si="13"/>
        <v>500</v>
      </c>
      <c r="AI14" s="119">
        <f t="shared" si="14"/>
        <v>500</v>
      </c>
      <c r="AJ14" s="124">
        <f t="shared" si="15"/>
        <v>125</v>
      </c>
      <c r="AK14" s="123">
        <f t="shared" si="16"/>
        <v>1972</v>
      </c>
      <c r="AL14" s="120">
        <f t="shared" si="17"/>
        <v>123.25</v>
      </c>
      <c r="AM14" s="44">
        <v>129</v>
      </c>
      <c r="AN14" s="44">
        <v>119</v>
      </c>
      <c r="AO14" s="44">
        <v>131</v>
      </c>
      <c r="AP14" s="44">
        <v>137</v>
      </c>
      <c r="AQ14" s="121">
        <f t="shared" si="18"/>
        <v>516</v>
      </c>
      <c r="AR14" s="119">
        <f t="shared" si="19"/>
        <v>516</v>
      </c>
      <c r="AS14" s="124">
        <f>IF(AQ14="","",AQ14/SUM(DY14:EB14))</f>
        <v>129</v>
      </c>
      <c r="AT14" s="123">
        <f t="shared" si="20"/>
        <v>2488</v>
      </c>
      <c r="AU14" s="120">
        <f>IF(AM14="","",AT14/SUM(DI14:EB14))</f>
        <v>124.4</v>
      </c>
      <c r="AV14" s="44">
        <v>141</v>
      </c>
      <c r="AW14" s="44">
        <v>136</v>
      </c>
      <c r="AX14" s="44">
        <v>129</v>
      </c>
      <c r="AY14" s="44">
        <v>135</v>
      </c>
      <c r="AZ14" s="121">
        <f t="shared" si="21"/>
        <v>541</v>
      </c>
      <c r="BA14" s="119">
        <f t="shared" si="22"/>
        <v>541</v>
      </c>
      <c r="BB14" s="124">
        <f>IF(AZ14="","",AZ14/SUM(EC14:EF14))</f>
        <v>135.25</v>
      </c>
      <c r="BC14" s="123">
        <f t="shared" si="23"/>
        <v>3029</v>
      </c>
      <c r="BD14" s="166">
        <f>IF(AV14="","",BC14/SUM(DI14:EF14))</f>
        <v>126.20833333333333</v>
      </c>
      <c r="BE14" s="44">
        <v>146</v>
      </c>
      <c r="BF14" s="44">
        <v>136</v>
      </c>
      <c r="BG14" s="44">
        <v>138</v>
      </c>
      <c r="BH14" s="44">
        <v>132</v>
      </c>
      <c r="BI14" s="121">
        <f t="shared" si="24"/>
        <v>552</v>
      </c>
      <c r="BJ14" s="119">
        <f t="shared" si="25"/>
        <v>552</v>
      </c>
      <c r="BK14" s="124">
        <f>IF(BI14="","",BI14/SUM(EG14:EJ14))</f>
        <v>138</v>
      </c>
      <c r="BL14" s="123">
        <f t="shared" si="26"/>
        <v>3581</v>
      </c>
      <c r="BM14" s="120">
        <f>IF(BE14="","",BL14/SUM(DI14:EJ14))</f>
        <v>127.89285714285714</v>
      </c>
      <c r="BN14" s="44">
        <v>139</v>
      </c>
      <c r="BO14" s="44">
        <v>138</v>
      </c>
      <c r="BP14" s="44">
        <v>142</v>
      </c>
      <c r="BQ14" s="44">
        <v>133</v>
      </c>
      <c r="BR14" s="121">
        <f t="shared" si="27"/>
        <v>552</v>
      </c>
      <c r="BS14" s="119">
        <f t="shared" si="28"/>
        <v>552</v>
      </c>
      <c r="BT14" s="124">
        <f>IF(BR14="","",BR14/SUM(EK14:EN14))</f>
        <v>138</v>
      </c>
      <c r="BU14" s="123">
        <f t="shared" si="29"/>
        <v>4133</v>
      </c>
      <c r="BV14" s="120">
        <f>IF(BN14="","",BU14/SUM(DI14:EN14))</f>
        <v>129.15625</v>
      </c>
      <c r="BW14" s="44">
        <v>133</v>
      </c>
      <c r="BX14" s="44">
        <v>139</v>
      </c>
      <c r="BY14" s="44">
        <v>135</v>
      </c>
      <c r="BZ14" s="44">
        <v>137</v>
      </c>
      <c r="CA14" s="121">
        <f t="shared" si="30"/>
        <v>544</v>
      </c>
      <c r="CB14" s="119">
        <f t="shared" si="31"/>
        <v>544</v>
      </c>
      <c r="CC14" s="124">
        <f>IF(CA14="","",CA14/SUM(EO14:ER14))</f>
        <v>136</v>
      </c>
      <c r="CD14" s="123">
        <f t="shared" si="32"/>
        <v>4677</v>
      </c>
      <c r="CE14" s="120">
        <f>IF(BW14="","",CD14/SUM(DI14:ER14))</f>
        <v>129.91666666666666</v>
      </c>
      <c r="CF14" s="44"/>
      <c r="CG14" s="44"/>
      <c r="CH14" s="44"/>
      <c r="CI14" s="44"/>
      <c r="CJ14" s="121">
        <f t="shared" si="33"/>
      </c>
      <c r="CK14" s="119">
        <f t="shared" si="34"/>
        <v>0</v>
      </c>
      <c r="CL14" s="124">
        <f>IF(CJ14="","",CJ14/SUM(ES14:EV14))</f>
      </c>
      <c r="CM14" s="123">
        <f t="shared" si="35"/>
      </c>
      <c r="CN14" s="120">
        <f>IF(CF14="","",CM14/SUM(DI14:EV14))</f>
      </c>
      <c r="CO14" s="44"/>
      <c r="CP14" s="44"/>
      <c r="CQ14" s="44"/>
      <c r="CR14" s="44"/>
      <c r="CS14" s="121">
        <f t="shared" si="36"/>
      </c>
      <c r="CT14" s="119">
        <f t="shared" si="37"/>
        <v>0</v>
      </c>
      <c r="CU14" s="124">
        <f>IF(CS14="","",CS14/SUM(EW14:EZ14))</f>
      </c>
      <c r="CV14" s="123">
        <f t="shared" si="38"/>
      </c>
      <c r="CW14" s="120">
        <f>IF(CO14="","",CV14/SUM(DI14:EZ14))</f>
      </c>
      <c r="CX14" s="44"/>
      <c r="CY14" s="44"/>
      <c r="CZ14" s="44"/>
      <c r="DA14" s="44"/>
      <c r="DB14" s="121">
        <f t="shared" si="39"/>
      </c>
      <c r="DC14" s="119">
        <f t="shared" si="40"/>
        <v>0</v>
      </c>
      <c r="DD14" s="124">
        <f>IF(DB14="","",DB14/SUM(FA14:FD14))</f>
      </c>
      <c r="DE14" s="123">
        <f t="shared" si="41"/>
      </c>
      <c r="DF14" s="120">
        <f>IF(CX14="","",DE14/SUM(DI14:FD14))</f>
      </c>
      <c r="DG14" s="82" t="str">
        <f t="shared" si="42"/>
        <v>A</v>
      </c>
      <c r="DH14" s="75">
        <f>IF(E14&gt;0,(J14+Q14+Z14+AI14+AR14+BA14+BJ14+BS14+CB14+CK14+CT14+DC14)/SUM(DI14:FD14),0)</f>
        <v>129.91666666666666</v>
      </c>
      <c r="DI14" s="125">
        <f t="shared" si="43"/>
        <v>1</v>
      </c>
      <c r="DJ14" s="125">
        <f t="shared" si="44"/>
        <v>1</v>
      </c>
      <c r="DK14" s="125">
        <f t="shared" si="45"/>
        <v>1</v>
      </c>
      <c r="DL14" s="125">
        <f t="shared" si="46"/>
        <v>1</v>
      </c>
      <c r="DM14" s="75">
        <f t="shared" si="47"/>
        <v>1</v>
      </c>
      <c r="DN14" s="75">
        <f t="shared" si="48"/>
        <v>1</v>
      </c>
      <c r="DO14" s="75">
        <f t="shared" si="49"/>
        <v>1</v>
      </c>
      <c r="DP14" s="75">
        <f t="shared" si="50"/>
        <v>1</v>
      </c>
      <c r="DQ14" s="125">
        <f t="shared" si="51"/>
        <v>1</v>
      </c>
      <c r="DR14" s="125">
        <f t="shared" si="52"/>
        <v>1</v>
      </c>
      <c r="DS14" s="125">
        <f t="shared" si="53"/>
        <v>1</v>
      </c>
      <c r="DT14" s="125">
        <f t="shared" si="54"/>
        <v>1</v>
      </c>
      <c r="DU14" s="75">
        <f t="shared" si="55"/>
        <v>1</v>
      </c>
      <c r="DV14" s="75">
        <f t="shared" si="56"/>
        <v>1</v>
      </c>
      <c r="DW14" s="75">
        <f t="shared" si="57"/>
        <v>1</v>
      </c>
      <c r="DX14" s="75">
        <f t="shared" si="58"/>
        <v>1</v>
      </c>
      <c r="DY14" s="125">
        <f t="shared" si="59"/>
        <v>1</v>
      </c>
      <c r="DZ14" s="125">
        <f t="shared" si="60"/>
        <v>1</v>
      </c>
      <c r="EA14" s="125">
        <f t="shared" si="61"/>
        <v>1</v>
      </c>
      <c r="EB14" s="125">
        <f t="shared" si="62"/>
        <v>1</v>
      </c>
      <c r="EC14" s="75">
        <f t="shared" si="63"/>
        <v>1</v>
      </c>
      <c r="ED14" s="75">
        <f t="shared" si="64"/>
        <v>1</v>
      </c>
      <c r="EE14" s="75">
        <f t="shared" si="65"/>
        <v>1</v>
      </c>
      <c r="EF14" s="75">
        <f t="shared" si="66"/>
        <v>1</v>
      </c>
      <c r="EG14" s="125">
        <f t="shared" si="67"/>
        <v>1</v>
      </c>
      <c r="EH14" s="125">
        <f t="shared" si="68"/>
        <v>1</v>
      </c>
      <c r="EI14" s="125">
        <f t="shared" si="69"/>
        <v>1</v>
      </c>
      <c r="EJ14" s="125">
        <f t="shared" si="70"/>
        <v>1</v>
      </c>
      <c r="EK14" s="75">
        <f t="shared" si="71"/>
        <v>1</v>
      </c>
      <c r="EL14" s="75">
        <f t="shared" si="72"/>
        <v>1</v>
      </c>
      <c r="EM14" s="75">
        <f t="shared" si="73"/>
        <v>1</v>
      </c>
      <c r="EN14" s="75">
        <f t="shared" si="74"/>
        <v>1</v>
      </c>
      <c r="EO14" s="125">
        <f t="shared" si="75"/>
        <v>1</v>
      </c>
      <c r="EP14" s="125">
        <f t="shared" si="76"/>
        <v>1</v>
      </c>
      <c r="EQ14" s="125">
        <f t="shared" si="77"/>
        <v>1</v>
      </c>
      <c r="ER14" s="125">
        <f t="shared" si="78"/>
        <v>1</v>
      </c>
      <c r="ES14" s="75">
        <f t="shared" si="79"/>
        <v>0</v>
      </c>
      <c r="ET14" s="75">
        <f t="shared" si="80"/>
        <v>0</v>
      </c>
      <c r="EU14" s="75">
        <f t="shared" si="81"/>
        <v>0</v>
      </c>
      <c r="EV14" s="75">
        <f t="shared" si="82"/>
        <v>0</v>
      </c>
      <c r="EW14" s="125">
        <f t="shared" si="83"/>
        <v>0</v>
      </c>
      <c r="EX14" s="125">
        <f t="shared" si="84"/>
        <v>0</v>
      </c>
      <c r="EY14" s="125">
        <f t="shared" si="85"/>
        <v>0</v>
      </c>
      <c r="EZ14" s="125">
        <f t="shared" si="86"/>
        <v>0</v>
      </c>
      <c r="FA14" s="75">
        <f t="shared" si="87"/>
        <v>0</v>
      </c>
      <c r="FB14" s="75">
        <f t="shared" si="88"/>
        <v>0</v>
      </c>
      <c r="FC14" s="75">
        <f t="shared" si="89"/>
        <v>0</v>
      </c>
      <c r="FD14" s="75">
        <f t="shared" si="90"/>
        <v>0</v>
      </c>
    </row>
    <row r="15" spans="1:160" ht="11.25">
      <c r="A15" s="126" t="s">
        <v>33</v>
      </c>
      <c r="B15" s="182">
        <v>56</v>
      </c>
      <c r="C15" s="44" t="s">
        <v>88</v>
      </c>
      <c r="D15" s="116">
        <f>IF(E15="","",SUM(DI15:FD15))</f>
      </c>
      <c r="E15" s="117"/>
      <c r="F15" s="117"/>
      <c r="G15" s="117"/>
      <c r="H15" s="117"/>
      <c r="I15" s="118">
        <f t="shared" si="0"/>
      </c>
      <c r="J15" s="119">
        <f t="shared" si="1"/>
        <v>0</v>
      </c>
      <c r="K15" s="120">
        <f t="shared" si="2"/>
      </c>
      <c r="L15" s="44"/>
      <c r="M15" s="44"/>
      <c r="N15" s="44"/>
      <c r="O15" s="44"/>
      <c r="P15" s="121">
        <f t="shared" si="3"/>
      </c>
      <c r="Q15" s="119">
        <f t="shared" si="4"/>
        <v>0</v>
      </c>
      <c r="R15" s="122">
        <f t="shared" si="5"/>
      </c>
      <c r="S15" s="123">
        <f t="shared" si="6"/>
      </c>
      <c r="T15" s="120">
        <f t="shared" si="7"/>
      </c>
      <c r="U15" s="44"/>
      <c r="V15" s="44"/>
      <c r="W15" s="44"/>
      <c r="X15" s="44"/>
      <c r="Y15" s="121">
        <f t="shared" si="8"/>
      </c>
      <c r="Z15" s="119">
        <f t="shared" si="9"/>
        <v>0</v>
      </c>
      <c r="AA15" s="124">
        <f t="shared" si="10"/>
      </c>
      <c r="AB15" s="123">
        <f t="shared" si="11"/>
      </c>
      <c r="AC15" s="120">
        <f t="shared" si="12"/>
      </c>
      <c r="AD15" s="44"/>
      <c r="AE15" s="44"/>
      <c r="AF15" s="44"/>
      <c r="AG15" s="44"/>
      <c r="AH15" s="121">
        <f t="shared" si="13"/>
      </c>
      <c r="AI15" s="119">
        <f t="shared" si="14"/>
        <v>0</v>
      </c>
      <c r="AJ15" s="124">
        <f t="shared" si="15"/>
      </c>
      <c r="AK15" s="123">
        <f t="shared" si="16"/>
      </c>
      <c r="AL15" s="120">
        <f t="shared" si="17"/>
      </c>
      <c r="AM15" s="44"/>
      <c r="AN15" s="44"/>
      <c r="AO15" s="44"/>
      <c r="AP15" s="44"/>
      <c r="AQ15" s="121">
        <f t="shared" si="18"/>
      </c>
      <c r="AR15" s="119">
        <f t="shared" si="19"/>
        <v>0</v>
      </c>
      <c r="AS15" s="124">
        <f>IF(AQ15="","",AQ15/SUM(DY15:EB15))</f>
      </c>
      <c r="AT15" s="123">
        <f t="shared" si="20"/>
      </c>
      <c r="AU15" s="120">
        <f>IF(AM15="","",AT15/SUM(DI15:EB15))</f>
      </c>
      <c r="AV15" s="44"/>
      <c r="AW15" s="44"/>
      <c r="AX15" s="44"/>
      <c r="AY15" s="44"/>
      <c r="AZ15" s="121">
        <f t="shared" si="21"/>
      </c>
      <c r="BA15" s="119">
        <f t="shared" si="22"/>
        <v>0</v>
      </c>
      <c r="BB15" s="124">
        <f>IF(AZ15="","",AZ15/SUM(EC15:EF15))</f>
      </c>
      <c r="BC15" s="123">
        <f t="shared" si="23"/>
      </c>
      <c r="BD15" s="166">
        <f>IF(AV15="","",BC15/SUM(DI15:EF15))</f>
      </c>
      <c r="BE15" s="44"/>
      <c r="BF15" s="44"/>
      <c r="BG15" s="44"/>
      <c r="BH15" s="44"/>
      <c r="BI15" s="121">
        <f t="shared" si="24"/>
      </c>
      <c r="BJ15" s="119">
        <f t="shared" si="25"/>
        <v>0</v>
      </c>
      <c r="BK15" s="124">
        <f>IF(BI15="","",BI15/SUM(EG15:EJ15))</f>
      </c>
      <c r="BL15" s="123">
        <f t="shared" si="26"/>
      </c>
      <c r="BM15" s="120">
        <f>IF(BE15="","",BL15/SUM(DI15:EJ15))</f>
      </c>
      <c r="BN15" s="44"/>
      <c r="BO15" s="44"/>
      <c r="BP15" s="44"/>
      <c r="BQ15" s="44"/>
      <c r="BR15" s="121">
        <f t="shared" si="27"/>
      </c>
      <c r="BS15" s="119">
        <f t="shared" si="28"/>
        <v>0</v>
      </c>
      <c r="BT15" s="124">
        <f>IF(BR15="","",BR15/SUM(EK15:EN15))</f>
      </c>
      <c r="BU15" s="123">
        <f t="shared" si="29"/>
      </c>
      <c r="BV15" s="120">
        <f>IF(BN15="","",BU15/SUM(DI15:EN15))</f>
      </c>
      <c r="BW15" s="44"/>
      <c r="BX15" s="44"/>
      <c r="BY15" s="44"/>
      <c r="BZ15" s="44"/>
      <c r="CA15" s="121">
        <f t="shared" si="30"/>
      </c>
      <c r="CB15" s="119">
        <f t="shared" si="31"/>
        <v>0</v>
      </c>
      <c r="CC15" s="124">
        <f>IF(CA15="","",CA15/SUM(EO15:ER15))</f>
      </c>
      <c r="CD15" s="123">
        <f t="shared" si="32"/>
      </c>
      <c r="CE15" s="120">
        <f>IF(BW15="","",CD15/SUM(DI15:ER15))</f>
      </c>
      <c r="CF15" s="44"/>
      <c r="CG15" s="44"/>
      <c r="CH15" s="44"/>
      <c r="CI15" s="44"/>
      <c r="CJ15" s="121">
        <f t="shared" si="33"/>
      </c>
      <c r="CK15" s="119">
        <f t="shared" si="34"/>
        <v>0</v>
      </c>
      <c r="CL15" s="124">
        <f>IF(CJ15="","",CJ15/SUM(ES15:EV15))</f>
      </c>
      <c r="CM15" s="123">
        <f t="shared" si="35"/>
      </c>
      <c r="CN15" s="120">
        <f>IF(CF15="","",CM15/SUM(DI15:EV15))</f>
      </c>
      <c r="CO15" s="44"/>
      <c r="CP15" s="44"/>
      <c r="CQ15" s="44"/>
      <c r="CR15" s="44"/>
      <c r="CS15" s="121">
        <f t="shared" si="36"/>
      </c>
      <c r="CT15" s="119">
        <f t="shared" si="37"/>
        <v>0</v>
      </c>
      <c r="CU15" s="124">
        <f>IF(CS15="","",CS15/SUM(EW15:EZ15))</f>
      </c>
      <c r="CV15" s="123">
        <f t="shared" si="38"/>
      </c>
      <c r="CW15" s="120">
        <f>IF(CO15="","",CV15/SUM(DI15:EZ15))</f>
      </c>
      <c r="CX15" s="44"/>
      <c r="CY15" s="44"/>
      <c r="CZ15" s="44"/>
      <c r="DA15" s="44"/>
      <c r="DB15" s="121">
        <f t="shared" si="39"/>
      </c>
      <c r="DC15" s="119">
        <f t="shared" si="40"/>
        <v>0</v>
      </c>
      <c r="DD15" s="124">
        <f>IF(DB15="","",DB15/SUM(FA15:FD15))</f>
      </c>
      <c r="DE15" s="123">
        <f t="shared" si="41"/>
      </c>
      <c r="DF15" s="120">
        <f>IF(CX15="","",DE15/SUM(DI15:FD15))</f>
      </c>
      <c r="DG15" s="82" t="str">
        <f t="shared" si="42"/>
        <v>A</v>
      </c>
      <c r="DH15" s="75">
        <f>IF(E15&gt;0,(J15+Q15+Z15+AI15+AR15+BA15+BJ15+BS15+CB15+CK15+CT15+DC15)/SUM(DI15:FD15),0)</f>
        <v>0</v>
      </c>
      <c r="DI15" s="125">
        <f t="shared" si="43"/>
        <v>0</v>
      </c>
      <c r="DJ15" s="125">
        <f t="shared" si="44"/>
        <v>0</v>
      </c>
      <c r="DK15" s="125">
        <f t="shared" si="45"/>
        <v>0</v>
      </c>
      <c r="DL15" s="125">
        <f t="shared" si="46"/>
        <v>0</v>
      </c>
      <c r="DM15" s="75">
        <f t="shared" si="47"/>
        <v>0</v>
      </c>
      <c r="DN15" s="75">
        <f t="shared" si="48"/>
        <v>0</v>
      </c>
      <c r="DO15" s="75">
        <f t="shared" si="49"/>
        <v>0</v>
      </c>
      <c r="DP15" s="75">
        <f t="shared" si="50"/>
        <v>0</v>
      </c>
      <c r="DQ15" s="125">
        <f t="shared" si="51"/>
        <v>0</v>
      </c>
      <c r="DR15" s="125">
        <f t="shared" si="52"/>
        <v>0</v>
      </c>
      <c r="DS15" s="125">
        <f t="shared" si="53"/>
        <v>0</v>
      </c>
      <c r="DT15" s="125">
        <f t="shared" si="54"/>
        <v>0</v>
      </c>
      <c r="DU15" s="75">
        <f t="shared" si="55"/>
        <v>0</v>
      </c>
      <c r="DV15" s="75">
        <f t="shared" si="56"/>
        <v>0</v>
      </c>
      <c r="DW15" s="75">
        <f t="shared" si="57"/>
        <v>0</v>
      </c>
      <c r="DX15" s="75">
        <f t="shared" si="58"/>
        <v>0</v>
      </c>
      <c r="DY15" s="125">
        <f t="shared" si="59"/>
        <v>0</v>
      </c>
      <c r="DZ15" s="125">
        <f t="shared" si="60"/>
        <v>0</v>
      </c>
      <c r="EA15" s="125">
        <f t="shared" si="61"/>
        <v>0</v>
      </c>
      <c r="EB15" s="125">
        <f t="shared" si="62"/>
        <v>0</v>
      </c>
      <c r="EC15" s="75">
        <f t="shared" si="63"/>
        <v>0</v>
      </c>
      <c r="ED15" s="75">
        <f t="shared" si="64"/>
        <v>0</v>
      </c>
      <c r="EE15" s="75">
        <f t="shared" si="65"/>
        <v>0</v>
      </c>
      <c r="EF15" s="75">
        <f t="shared" si="66"/>
        <v>0</v>
      </c>
      <c r="EG15" s="125">
        <f t="shared" si="67"/>
        <v>0</v>
      </c>
      <c r="EH15" s="125">
        <f t="shared" si="68"/>
        <v>0</v>
      </c>
      <c r="EI15" s="125">
        <f t="shared" si="69"/>
        <v>0</v>
      </c>
      <c r="EJ15" s="125">
        <f t="shared" si="70"/>
        <v>0</v>
      </c>
      <c r="EK15" s="75">
        <f t="shared" si="71"/>
        <v>0</v>
      </c>
      <c r="EL15" s="75">
        <f t="shared" si="72"/>
        <v>0</v>
      </c>
      <c r="EM15" s="75">
        <f t="shared" si="73"/>
        <v>0</v>
      </c>
      <c r="EN15" s="75">
        <f t="shared" si="74"/>
        <v>0</v>
      </c>
      <c r="EO15" s="125">
        <f t="shared" si="75"/>
        <v>0</v>
      </c>
      <c r="EP15" s="125">
        <f t="shared" si="76"/>
        <v>0</v>
      </c>
      <c r="EQ15" s="125">
        <f t="shared" si="77"/>
        <v>0</v>
      </c>
      <c r="ER15" s="125">
        <f t="shared" si="78"/>
        <v>0</v>
      </c>
      <c r="ES15" s="75">
        <f t="shared" si="79"/>
        <v>0</v>
      </c>
      <c r="ET15" s="75">
        <f t="shared" si="80"/>
        <v>0</v>
      </c>
      <c r="EU15" s="75">
        <f t="shared" si="81"/>
        <v>0</v>
      </c>
      <c r="EV15" s="75">
        <f t="shared" si="82"/>
        <v>0</v>
      </c>
      <c r="EW15" s="125">
        <f t="shared" si="83"/>
        <v>0</v>
      </c>
      <c r="EX15" s="125">
        <f t="shared" si="84"/>
        <v>0</v>
      </c>
      <c r="EY15" s="125">
        <f t="shared" si="85"/>
        <v>0</v>
      </c>
      <c r="EZ15" s="125">
        <f t="shared" si="86"/>
        <v>0</v>
      </c>
      <c r="FA15" s="75">
        <f t="shared" si="87"/>
        <v>0</v>
      </c>
      <c r="FB15" s="75">
        <f t="shared" si="88"/>
        <v>0</v>
      </c>
      <c r="FC15" s="75">
        <f t="shared" si="89"/>
        <v>0</v>
      </c>
      <c r="FD15" s="75">
        <f t="shared" si="90"/>
        <v>0</v>
      </c>
    </row>
    <row r="16" spans="1:160" ht="11.25">
      <c r="A16" s="126" t="s">
        <v>33</v>
      </c>
      <c r="B16" s="182">
        <v>62</v>
      </c>
      <c r="C16" s="44" t="s">
        <v>97</v>
      </c>
      <c r="D16" s="116">
        <f>IF(E16="","",SUM(DI16:FD16))</f>
        <v>2</v>
      </c>
      <c r="E16" s="117">
        <v>71</v>
      </c>
      <c r="F16" s="117">
        <v>122</v>
      </c>
      <c r="G16" s="117"/>
      <c r="H16" s="117"/>
      <c r="I16" s="118">
        <f t="shared" si="0"/>
        <v>193</v>
      </c>
      <c r="J16" s="119">
        <f t="shared" si="1"/>
        <v>193</v>
      </c>
      <c r="K16" s="120">
        <f t="shared" si="2"/>
        <v>96.5</v>
      </c>
      <c r="L16" s="44"/>
      <c r="M16" s="44"/>
      <c r="N16" s="44"/>
      <c r="O16" s="44"/>
      <c r="P16" s="121">
        <f t="shared" si="3"/>
      </c>
      <c r="Q16" s="119">
        <f t="shared" si="4"/>
        <v>0</v>
      </c>
      <c r="R16" s="122">
        <f t="shared" si="5"/>
      </c>
      <c r="S16" s="123">
        <f t="shared" si="6"/>
      </c>
      <c r="T16" s="120">
        <f t="shared" si="7"/>
      </c>
      <c r="U16" s="44"/>
      <c r="V16" s="44"/>
      <c r="W16" s="44"/>
      <c r="X16" s="44"/>
      <c r="Y16" s="121">
        <f t="shared" si="8"/>
      </c>
      <c r="Z16" s="119">
        <f t="shared" si="9"/>
        <v>0</v>
      </c>
      <c r="AA16" s="124">
        <f t="shared" si="10"/>
      </c>
      <c r="AB16" s="123">
        <f t="shared" si="11"/>
      </c>
      <c r="AC16" s="120">
        <f t="shared" si="12"/>
      </c>
      <c r="AD16" s="44"/>
      <c r="AE16" s="44"/>
      <c r="AF16" s="44"/>
      <c r="AG16" s="44"/>
      <c r="AH16" s="121">
        <f t="shared" si="13"/>
      </c>
      <c r="AI16" s="119">
        <f t="shared" si="14"/>
        <v>0</v>
      </c>
      <c r="AJ16" s="124">
        <f t="shared" si="15"/>
      </c>
      <c r="AK16" s="123">
        <f t="shared" si="16"/>
      </c>
      <c r="AL16" s="120">
        <f t="shared" si="17"/>
      </c>
      <c r="AM16" s="44"/>
      <c r="AN16" s="44"/>
      <c r="AO16" s="44"/>
      <c r="AP16" s="44"/>
      <c r="AQ16" s="121">
        <f t="shared" si="18"/>
      </c>
      <c r="AR16" s="119">
        <f t="shared" si="19"/>
        <v>0</v>
      </c>
      <c r="AS16" s="124">
        <f>IF(AQ16="","",AQ16/SUM(DY16:EB16))</f>
      </c>
      <c r="AT16" s="123">
        <f t="shared" si="20"/>
      </c>
      <c r="AU16" s="120">
        <f>IF(AM16="","",AT16/SUM(DI16:EB16))</f>
      </c>
      <c r="AV16" s="44"/>
      <c r="AW16" s="44"/>
      <c r="AX16" s="44"/>
      <c r="AY16" s="44"/>
      <c r="AZ16" s="121">
        <f t="shared" si="21"/>
      </c>
      <c r="BA16" s="119">
        <f t="shared" si="22"/>
        <v>0</v>
      </c>
      <c r="BB16" s="124">
        <f>IF(AZ16="","",AZ16/SUM(EC16:EF16))</f>
      </c>
      <c r="BC16" s="123">
        <f t="shared" si="23"/>
      </c>
      <c r="BD16" s="166">
        <f>IF(AV16="","",BC16/SUM(DI16:EF16))</f>
      </c>
      <c r="BE16" s="44"/>
      <c r="BF16" s="44"/>
      <c r="BG16" s="44"/>
      <c r="BH16" s="44"/>
      <c r="BI16" s="121">
        <f t="shared" si="24"/>
      </c>
      <c r="BJ16" s="119">
        <f t="shared" si="25"/>
        <v>0</v>
      </c>
      <c r="BK16" s="124">
        <f>IF(BI16="","",BI16/SUM(EG16:EJ16))</f>
      </c>
      <c r="BL16" s="123">
        <f t="shared" si="26"/>
      </c>
      <c r="BM16" s="120">
        <f>IF(BE16="","",BL16/SUM(DI16:EJ16))</f>
      </c>
      <c r="BN16" s="44"/>
      <c r="BO16" s="44"/>
      <c r="BP16" s="44"/>
      <c r="BQ16" s="44"/>
      <c r="BR16" s="121">
        <f t="shared" si="27"/>
      </c>
      <c r="BS16" s="119">
        <f t="shared" si="28"/>
        <v>0</v>
      </c>
      <c r="BT16" s="124">
        <f>IF(BR16="","",BR16/SUM(EK16:EN16))</f>
      </c>
      <c r="BU16" s="123">
        <f t="shared" si="29"/>
      </c>
      <c r="BV16" s="120">
        <f>IF(BN16="","",BU16/SUM(DI16:EN16))</f>
      </c>
      <c r="BW16" s="44"/>
      <c r="BX16" s="44"/>
      <c r="BY16" s="44"/>
      <c r="BZ16" s="44"/>
      <c r="CA16" s="121">
        <f t="shared" si="30"/>
      </c>
      <c r="CB16" s="119">
        <f t="shared" si="31"/>
        <v>0</v>
      </c>
      <c r="CC16" s="124">
        <f>IF(CA16="","",CA16/SUM(EO16:ER16))</f>
      </c>
      <c r="CD16" s="123">
        <f t="shared" si="32"/>
      </c>
      <c r="CE16" s="120">
        <f>IF(BW16="","",CD16/SUM(DI16:ER16))</f>
      </c>
      <c r="CF16" s="44"/>
      <c r="CG16" s="44"/>
      <c r="CH16" s="44"/>
      <c r="CI16" s="44"/>
      <c r="CJ16" s="121">
        <f t="shared" si="33"/>
      </c>
      <c r="CK16" s="119">
        <f t="shared" si="34"/>
        <v>0</v>
      </c>
      <c r="CL16" s="124">
        <f>IF(CJ16="","",CJ16/SUM(ES16:EV16))</f>
      </c>
      <c r="CM16" s="123">
        <f t="shared" si="35"/>
      </c>
      <c r="CN16" s="120">
        <f>IF(CF16="","",CM16/SUM(DI16:EV16))</f>
      </c>
      <c r="CO16" s="44"/>
      <c r="CP16" s="44"/>
      <c r="CQ16" s="44"/>
      <c r="CR16" s="44"/>
      <c r="CS16" s="121">
        <f t="shared" si="36"/>
      </c>
      <c r="CT16" s="119">
        <f t="shared" si="37"/>
        <v>0</v>
      </c>
      <c r="CU16" s="124">
        <f>IF(CS16="","",CS16/SUM(EW16:EZ16))</f>
      </c>
      <c r="CV16" s="123">
        <f t="shared" si="38"/>
      </c>
      <c r="CW16" s="120">
        <f>IF(CO16="","",CV16/SUM(DI16:EZ16))</f>
      </c>
      <c r="CX16" s="44"/>
      <c r="CY16" s="44"/>
      <c r="CZ16" s="44"/>
      <c r="DA16" s="44"/>
      <c r="DB16" s="121">
        <f t="shared" si="39"/>
      </c>
      <c r="DC16" s="119">
        <f t="shared" si="40"/>
        <v>0</v>
      </c>
      <c r="DD16" s="124">
        <f>IF(DB16="","",DB16/SUM(FA16:FD16))</f>
      </c>
      <c r="DE16" s="123">
        <f t="shared" si="41"/>
      </c>
      <c r="DF16" s="120">
        <f>IF(CX16="","",DE16/SUM(DI16:FD16))</f>
      </c>
      <c r="DG16" s="82" t="str">
        <f t="shared" si="42"/>
        <v>A</v>
      </c>
      <c r="DH16" s="75">
        <f>IF(E16&gt;0,(J16+Q16+Z16+AI16+AR16+BA16+BJ16+BS16+CB16+CK16+CT16+DC16)/SUM(DI16:FD16),0)</f>
        <v>96.5</v>
      </c>
      <c r="DI16" s="125">
        <f t="shared" si="43"/>
        <v>1</v>
      </c>
      <c r="DJ16" s="125">
        <f t="shared" si="44"/>
        <v>1</v>
      </c>
      <c r="DK16" s="125">
        <f t="shared" si="45"/>
        <v>0</v>
      </c>
      <c r="DL16" s="125">
        <f t="shared" si="46"/>
        <v>0</v>
      </c>
      <c r="DM16" s="75">
        <f t="shared" si="47"/>
        <v>0</v>
      </c>
      <c r="DN16" s="75">
        <f t="shared" si="48"/>
        <v>0</v>
      </c>
      <c r="DO16" s="75">
        <f t="shared" si="49"/>
        <v>0</v>
      </c>
      <c r="DP16" s="75">
        <f t="shared" si="50"/>
        <v>0</v>
      </c>
      <c r="DQ16" s="125">
        <f t="shared" si="51"/>
        <v>0</v>
      </c>
      <c r="DR16" s="125">
        <f t="shared" si="52"/>
        <v>0</v>
      </c>
      <c r="DS16" s="125">
        <f t="shared" si="53"/>
        <v>0</v>
      </c>
      <c r="DT16" s="125">
        <f t="shared" si="54"/>
        <v>0</v>
      </c>
      <c r="DU16" s="75">
        <f t="shared" si="55"/>
        <v>0</v>
      </c>
      <c r="DV16" s="75">
        <f t="shared" si="56"/>
        <v>0</v>
      </c>
      <c r="DW16" s="75">
        <f t="shared" si="57"/>
        <v>0</v>
      </c>
      <c r="DX16" s="75">
        <f t="shared" si="58"/>
        <v>0</v>
      </c>
      <c r="DY16" s="125">
        <f t="shared" si="59"/>
        <v>0</v>
      </c>
      <c r="DZ16" s="125">
        <f t="shared" si="60"/>
        <v>0</v>
      </c>
      <c r="EA16" s="125">
        <f t="shared" si="61"/>
        <v>0</v>
      </c>
      <c r="EB16" s="125">
        <f t="shared" si="62"/>
        <v>0</v>
      </c>
      <c r="EC16" s="75">
        <f t="shared" si="63"/>
        <v>0</v>
      </c>
      <c r="ED16" s="75">
        <f t="shared" si="64"/>
        <v>0</v>
      </c>
      <c r="EE16" s="75">
        <f t="shared" si="65"/>
        <v>0</v>
      </c>
      <c r="EF16" s="75">
        <f t="shared" si="66"/>
        <v>0</v>
      </c>
      <c r="EG16" s="125">
        <f t="shared" si="67"/>
        <v>0</v>
      </c>
      <c r="EH16" s="125">
        <f t="shared" si="68"/>
        <v>0</v>
      </c>
      <c r="EI16" s="125">
        <f t="shared" si="69"/>
        <v>0</v>
      </c>
      <c r="EJ16" s="125">
        <f t="shared" si="70"/>
        <v>0</v>
      </c>
      <c r="EK16" s="75">
        <f t="shared" si="71"/>
        <v>0</v>
      </c>
      <c r="EL16" s="75">
        <f t="shared" si="72"/>
        <v>0</v>
      </c>
      <c r="EM16" s="75">
        <f t="shared" si="73"/>
        <v>0</v>
      </c>
      <c r="EN16" s="75">
        <f t="shared" si="74"/>
        <v>0</v>
      </c>
      <c r="EO16" s="125">
        <f t="shared" si="75"/>
        <v>0</v>
      </c>
      <c r="EP16" s="125">
        <f t="shared" si="76"/>
        <v>0</v>
      </c>
      <c r="EQ16" s="125">
        <f t="shared" si="77"/>
        <v>0</v>
      </c>
      <c r="ER16" s="125">
        <f t="shared" si="78"/>
        <v>0</v>
      </c>
      <c r="ES16" s="75">
        <f t="shared" si="79"/>
        <v>0</v>
      </c>
      <c r="ET16" s="75">
        <f t="shared" si="80"/>
        <v>0</v>
      </c>
      <c r="EU16" s="75">
        <f t="shared" si="81"/>
        <v>0</v>
      </c>
      <c r="EV16" s="75">
        <f t="shared" si="82"/>
        <v>0</v>
      </c>
      <c r="EW16" s="125">
        <f t="shared" si="83"/>
        <v>0</v>
      </c>
      <c r="EX16" s="125">
        <f t="shared" si="84"/>
        <v>0</v>
      </c>
      <c r="EY16" s="125">
        <f t="shared" si="85"/>
        <v>0</v>
      </c>
      <c r="EZ16" s="125">
        <f t="shared" si="86"/>
        <v>0</v>
      </c>
      <c r="FA16" s="75">
        <f t="shared" si="87"/>
        <v>0</v>
      </c>
      <c r="FB16" s="75">
        <f t="shared" si="88"/>
        <v>0</v>
      </c>
      <c r="FC16" s="75">
        <f t="shared" si="89"/>
        <v>0</v>
      </c>
      <c r="FD16" s="75">
        <f t="shared" si="90"/>
        <v>0</v>
      </c>
    </row>
    <row r="17" spans="1:160" ht="11.25">
      <c r="A17" s="126" t="s">
        <v>33</v>
      </c>
      <c r="B17" s="182">
        <v>65</v>
      </c>
      <c r="C17" s="44" t="s">
        <v>50</v>
      </c>
      <c r="D17" s="116">
        <f>IF(E17="","",SUM(DI17:FD17))</f>
        <v>16</v>
      </c>
      <c r="E17" s="117">
        <v>126</v>
      </c>
      <c r="F17" s="117">
        <v>126</v>
      </c>
      <c r="G17" s="117">
        <v>122</v>
      </c>
      <c r="H17" s="117">
        <v>128</v>
      </c>
      <c r="I17" s="118">
        <f t="shared" si="0"/>
        <v>502</v>
      </c>
      <c r="J17" s="119">
        <f t="shared" si="1"/>
        <v>502</v>
      </c>
      <c r="K17" s="120">
        <f t="shared" si="2"/>
        <v>125.5</v>
      </c>
      <c r="L17" s="44">
        <v>130</v>
      </c>
      <c r="M17" s="44">
        <v>106</v>
      </c>
      <c r="N17" s="44">
        <v>116</v>
      </c>
      <c r="O17" s="44">
        <v>127</v>
      </c>
      <c r="P17" s="121">
        <f t="shared" si="3"/>
        <v>479</v>
      </c>
      <c r="Q17" s="119">
        <f t="shared" si="4"/>
        <v>479</v>
      </c>
      <c r="R17" s="122">
        <f t="shared" si="5"/>
        <v>119.75</v>
      </c>
      <c r="S17" s="123">
        <f t="shared" si="6"/>
        <v>981</v>
      </c>
      <c r="T17" s="120">
        <f t="shared" si="7"/>
        <v>122.625</v>
      </c>
      <c r="U17" s="44">
        <v>125</v>
      </c>
      <c r="V17" s="44">
        <v>137</v>
      </c>
      <c r="W17" s="44">
        <v>136</v>
      </c>
      <c r="X17" s="44">
        <v>119</v>
      </c>
      <c r="Y17" s="121">
        <f t="shared" si="8"/>
        <v>517</v>
      </c>
      <c r="Z17" s="119">
        <f t="shared" si="9"/>
        <v>517</v>
      </c>
      <c r="AA17" s="124">
        <f t="shared" si="10"/>
        <v>129.25</v>
      </c>
      <c r="AB17" s="123">
        <f t="shared" si="11"/>
        <v>1498</v>
      </c>
      <c r="AC17" s="120">
        <f t="shared" si="12"/>
        <v>124.83333333333333</v>
      </c>
      <c r="AD17" s="44">
        <v>116</v>
      </c>
      <c r="AE17" s="44">
        <v>128</v>
      </c>
      <c r="AF17" s="44">
        <v>120</v>
      </c>
      <c r="AG17" s="44">
        <v>119</v>
      </c>
      <c r="AH17" s="121">
        <f t="shared" si="13"/>
        <v>483</v>
      </c>
      <c r="AI17" s="119">
        <f t="shared" si="14"/>
        <v>483</v>
      </c>
      <c r="AJ17" s="124">
        <f t="shared" si="15"/>
        <v>120.75</v>
      </c>
      <c r="AK17" s="123">
        <f t="shared" si="16"/>
        <v>1981</v>
      </c>
      <c r="AL17" s="120">
        <f t="shared" si="17"/>
        <v>123.8125</v>
      </c>
      <c r="AM17" s="44"/>
      <c r="AN17" s="44"/>
      <c r="AO17" s="44"/>
      <c r="AP17" s="44"/>
      <c r="AQ17" s="121">
        <f t="shared" si="18"/>
      </c>
      <c r="AR17" s="119">
        <f t="shared" si="19"/>
        <v>0</v>
      </c>
      <c r="AS17" s="124">
        <f>IF(AQ17="","",AQ17/SUM(DY17:EB17))</f>
      </c>
      <c r="AT17" s="123">
        <f t="shared" si="20"/>
      </c>
      <c r="AU17" s="120">
        <f>IF(AM17="","",AT17/SUM(DI17:EB17))</f>
      </c>
      <c r="AV17" s="44"/>
      <c r="AW17" s="44"/>
      <c r="AX17" s="44"/>
      <c r="AY17" s="44"/>
      <c r="AZ17" s="121">
        <f t="shared" si="21"/>
      </c>
      <c r="BA17" s="119">
        <f t="shared" si="22"/>
        <v>0</v>
      </c>
      <c r="BB17" s="124">
        <f>IF(AZ17="","",AZ17/SUM(EC17:EF17))</f>
      </c>
      <c r="BC17" s="123">
        <f t="shared" si="23"/>
      </c>
      <c r="BD17" s="166">
        <f>IF(AV17="","",BC17/SUM(DI17:EF17))</f>
      </c>
      <c r="BE17" s="44"/>
      <c r="BF17" s="44"/>
      <c r="BG17" s="44"/>
      <c r="BH17" s="44"/>
      <c r="BI17" s="121">
        <f t="shared" si="24"/>
      </c>
      <c r="BJ17" s="119">
        <f t="shared" si="25"/>
        <v>0</v>
      </c>
      <c r="BK17" s="124">
        <f>IF(BI17="","",BI17/SUM(EG17:EJ17))</f>
      </c>
      <c r="BL17" s="123">
        <f t="shared" si="26"/>
      </c>
      <c r="BM17" s="120">
        <f>IF(BE17="","",BL17/SUM(DI17:EJ17))</f>
      </c>
      <c r="BN17" s="44"/>
      <c r="BO17" s="44"/>
      <c r="BP17" s="44"/>
      <c r="BQ17" s="44"/>
      <c r="BR17" s="121">
        <f t="shared" si="27"/>
      </c>
      <c r="BS17" s="119">
        <f t="shared" si="28"/>
        <v>0</v>
      </c>
      <c r="BT17" s="124">
        <f>IF(BR17="","",BR17/SUM(EK17:EN17))</f>
      </c>
      <c r="BU17" s="123">
        <f t="shared" si="29"/>
      </c>
      <c r="BV17" s="120">
        <f>IF(BN17="","",BU17/SUM(DI17:EN17))</f>
      </c>
      <c r="BW17" s="44"/>
      <c r="BX17" s="44"/>
      <c r="BY17" s="44"/>
      <c r="BZ17" s="44"/>
      <c r="CA17" s="121">
        <f t="shared" si="30"/>
      </c>
      <c r="CB17" s="119">
        <f t="shared" si="31"/>
        <v>0</v>
      </c>
      <c r="CC17" s="124">
        <f>IF(CA17="","",CA17/SUM(EO17:ER17))</f>
      </c>
      <c r="CD17" s="123">
        <f t="shared" si="32"/>
      </c>
      <c r="CE17" s="120">
        <f>IF(BW17="","",CD17/SUM(DI17:ER17))</f>
      </c>
      <c r="CF17" s="44"/>
      <c r="CG17" s="44"/>
      <c r="CH17" s="44"/>
      <c r="CI17" s="44"/>
      <c r="CJ17" s="121">
        <f t="shared" si="33"/>
      </c>
      <c r="CK17" s="119">
        <f t="shared" si="34"/>
        <v>0</v>
      </c>
      <c r="CL17" s="124">
        <f>IF(CJ17="","",CJ17/SUM(ES17:EV17))</f>
      </c>
      <c r="CM17" s="123">
        <f t="shared" si="35"/>
      </c>
      <c r="CN17" s="120">
        <f>IF(CF17="","",CM17/SUM(DI17:EV17))</f>
      </c>
      <c r="CO17" s="44"/>
      <c r="CP17" s="44"/>
      <c r="CQ17" s="44"/>
      <c r="CR17" s="44"/>
      <c r="CS17" s="121">
        <f t="shared" si="36"/>
      </c>
      <c r="CT17" s="119">
        <f t="shared" si="37"/>
        <v>0</v>
      </c>
      <c r="CU17" s="124">
        <f>IF(CS17="","",CS17/SUM(EW17:EZ17))</f>
      </c>
      <c r="CV17" s="123">
        <f t="shared" si="38"/>
      </c>
      <c r="CW17" s="120">
        <f>IF(CO17="","",CV17/SUM(DI17:EZ17))</f>
      </c>
      <c r="CX17" s="44"/>
      <c r="CY17" s="44"/>
      <c r="CZ17" s="44"/>
      <c r="DA17" s="44"/>
      <c r="DB17" s="121">
        <f t="shared" si="39"/>
      </c>
      <c r="DC17" s="119">
        <f t="shared" si="40"/>
        <v>0</v>
      </c>
      <c r="DD17" s="124">
        <f>IF(DB17="","",DB17/SUM(FA17:FD17))</f>
      </c>
      <c r="DE17" s="123">
        <f t="shared" si="41"/>
      </c>
      <c r="DF17" s="120">
        <f>IF(CX17="","",DE17/SUM(DI17:FD17))</f>
      </c>
      <c r="DG17" s="82" t="str">
        <f t="shared" si="42"/>
        <v>A</v>
      </c>
      <c r="DH17" s="75">
        <f>IF(E17&gt;0,(J17+Q17+Z17+AI17+AR17+BA17+BJ17+BS17+CB17+CK17+CT17+DC17)/SUM(DI17:FD17),0)</f>
        <v>123.8125</v>
      </c>
      <c r="DI17" s="125">
        <f t="shared" si="43"/>
        <v>1</v>
      </c>
      <c r="DJ17" s="125">
        <f t="shared" si="44"/>
        <v>1</v>
      </c>
      <c r="DK17" s="125">
        <f t="shared" si="45"/>
        <v>1</v>
      </c>
      <c r="DL17" s="125">
        <f t="shared" si="46"/>
        <v>1</v>
      </c>
      <c r="DM17" s="75">
        <f t="shared" si="47"/>
        <v>1</v>
      </c>
      <c r="DN17" s="75">
        <f t="shared" si="48"/>
        <v>1</v>
      </c>
      <c r="DO17" s="75">
        <f t="shared" si="49"/>
        <v>1</v>
      </c>
      <c r="DP17" s="75">
        <f t="shared" si="50"/>
        <v>1</v>
      </c>
      <c r="DQ17" s="125">
        <f t="shared" si="51"/>
        <v>1</v>
      </c>
      <c r="DR17" s="125">
        <f t="shared" si="52"/>
        <v>1</v>
      </c>
      <c r="DS17" s="125">
        <f t="shared" si="53"/>
        <v>1</v>
      </c>
      <c r="DT17" s="125">
        <f t="shared" si="54"/>
        <v>1</v>
      </c>
      <c r="DU17" s="75">
        <f t="shared" si="55"/>
        <v>1</v>
      </c>
      <c r="DV17" s="75">
        <f t="shared" si="56"/>
        <v>1</v>
      </c>
      <c r="DW17" s="75">
        <f t="shared" si="57"/>
        <v>1</v>
      </c>
      <c r="DX17" s="75">
        <f t="shared" si="58"/>
        <v>1</v>
      </c>
      <c r="DY17" s="125">
        <f t="shared" si="59"/>
        <v>0</v>
      </c>
      <c r="DZ17" s="125">
        <f t="shared" si="60"/>
        <v>0</v>
      </c>
      <c r="EA17" s="125">
        <f t="shared" si="61"/>
        <v>0</v>
      </c>
      <c r="EB17" s="125">
        <f t="shared" si="62"/>
        <v>0</v>
      </c>
      <c r="EC17" s="75">
        <f t="shared" si="63"/>
        <v>0</v>
      </c>
      <c r="ED17" s="75">
        <f t="shared" si="64"/>
        <v>0</v>
      </c>
      <c r="EE17" s="75">
        <f t="shared" si="65"/>
        <v>0</v>
      </c>
      <c r="EF17" s="75">
        <f t="shared" si="66"/>
        <v>0</v>
      </c>
      <c r="EG17" s="125">
        <f t="shared" si="67"/>
        <v>0</v>
      </c>
      <c r="EH17" s="125">
        <f t="shared" si="68"/>
        <v>0</v>
      </c>
      <c r="EI17" s="125">
        <f t="shared" si="69"/>
        <v>0</v>
      </c>
      <c r="EJ17" s="125">
        <f t="shared" si="70"/>
        <v>0</v>
      </c>
      <c r="EK17" s="75">
        <f t="shared" si="71"/>
        <v>0</v>
      </c>
      <c r="EL17" s="75">
        <f t="shared" si="72"/>
        <v>0</v>
      </c>
      <c r="EM17" s="75">
        <f t="shared" si="73"/>
        <v>0</v>
      </c>
      <c r="EN17" s="75">
        <f t="shared" si="74"/>
        <v>0</v>
      </c>
      <c r="EO17" s="125">
        <f t="shared" si="75"/>
        <v>0</v>
      </c>
      <c r="EP17" s="125">
        <f t="shared" si="76"/>
        <v>0</v>
      </c>
      <c r="EQ17" s="125">
        <f t="shared" si="77"/>
        <v>0</v>
      </c>
      <c r="ER17" s="125">
        <f t="shared" si="78"/>
        <v>0</v>
      </c>
      <c r="ES17" s="75">
        <f t="shared" si="79"/>
        <v>0</v>
      </c>
      <c r="ET17" s="75">
        <f t="shared" si="80"/>
        <v>0</v>
      </c>
      <c r="EU17" s="75">
        <f t="shared" si="81"/>
        <v>0</v>
      </c>
      <c r="EV17" s="75">
        <f t="shared" si="82"/>
        <v>0</v>
      </c>
      <c r="EW17" s="125">
        <f t="shared" si="83"/>
        <v>0</v>
      </c>
      <c r="EX17" s="125">
        <f t="shared" si="84"/>
        <v>0</v>
      </c>
      <c r="EY17" s="125">
        <f t="shared" si="85"/>
        <v>0</v>
      </c>
      <c r="EZ17" s="125">
        <f t="shared" si="86"/>
        <v>0</v>
      </c>
      <c r="FA17" s="75">
        <f t="shared" si="87"/>
        <v>0</v>
      </c>
      <c r="FB17" s="75">
        <f t="shared" si="88"/>
        <v>0</v>
      </c>
      <c r="FC17" s="75">
        <f t="shared" si="89"/>
        <v>0</v>
      </c>
      <c r="FD17" s="75">
        <f t="shared" si="90"/>
        <v>0</v>
      </c>
    </row>
    <row r="18" spans="1:160" ht="11.25">
      <c r="A18" s="126" t="s">
        <v>33</v>
      </c>
      <c r="B18" s="182">
        <v>66</v>
      </c>
      <c r="C18" s="44" t="s">
        <v>51</v>
      </c>
      <c r="D18" s="116">
        <f>IF(E18="","",SUM(DI18:FD18))</f>
      </c>
      <c r="E18" s="117"/>
      <c r="F18" s="117"/>
      <c r="G18" s="117"/>
      <c r="H18" s="117"/>
      <c r="I18" s="118">
        <f t="shared" si="0"/>
      </c>
      <c r="J18" s="119">
        <f t="shared" si="1"/>
        <v>0</v>
      </c>
      <c r="K18" s="120">
        <f t="shared" si="2"/>
      </c>
      <c r="L18" s="44"/>
      <c r="M18" s="44"/>
      <c r="N18" s="44"/>
      <c r="O18" s="44"/>
      <c r="P18" s="121">
        <f t="shared" si="3"/>
      </c>
      <c r="Q18" s="119">
        <f t="shared" si="4"/>
        <v>0</v>
      </c>
      <c r="R18" s="122">
        <f t="shared" si="5"/>
      </c>
      <c r="S18" s="123">
        <f t="shared" si="6"/>
      </c>
      <c r="T18" s="120">
        <f t="shared" si="7"/>
      </c>
      <c r="U18" s="44"/>
      <c r="V18" s="44"/>
      <c r="W18" s="44"/>
      <c r="X18" s="44"/>
      <c r="Y18" s="121">
        <f t="shared" si="8"/>
      </c>
      <c r="Z18" s="119">
        <f t="shared" si="9"/>
        <v>0</v>
      </c>
      <c r="AA18" s="124">
        <f t="shared" si="10"/>
      </c>
      <c r="AB18" s="123">
        <f t="shared" si="11"/>
      </c>
      <c r="AC18" s="120">
        <f t="shared" si="12"/>
      </c>
      <c r="AD18" s="44"/>
      <c r="AE18" s="44"/>
      <c r="AF18" s="44"/>
      <c r="AG18" s="44"/>
      <c r="AH18" s="121">
        <f t="shared" si="13"/>
      </c>
      <c r="AI18" s="119">
        <f t="shared" si="14"/>
        <v>0</v>
      </c>
      <c r="AJ18" s="124">
        <f t="shared" si="15"/>
      </c>
      <c r="AK18" s="123">
        <f t="shared" si="16"/>
      </c>
      <c r="AL18" s="120">
        <f t="shared" si="17"/>
      </c>
      <c r="AM18" s="44"/>
      <c r="AN18" s="44"/>
      <c r="AO18" s="44"/>
      <c r="AP18" s="44"/>
      <c r="AQ18" s="121">
        <f t="shared" si="18"/>
      </c>
      <c r="AR18" s="119">
        <f t="shared" si="19"/>
        <v>0</v>
      </c>
      <c r="AS18" s="124">
        <f>IF(AQ18="","",AQ18/SUM(DY18:EB18))</f>
      </c>
      <c r="AT18" s="123">
        <f t="shared" si="20"/>
      </c>
      <c r="AU18" s="120">
        <f>IF(AM18="","",AT18/SUM(DI18:EB18))</f>
      </c>
      <c r="AV18" s="44"/>
      <c r="AW18" s="44"/>
      <c r="AX18" s="44"/>
      <c r="AY18" s="44"/>
      <c r="AZ18" s="121">
        <f t="shared" si="21"/>
      </c>
      <c r="BA18" s="119">
        <f t="shared" si="22"/>
        <v>0</v>
      </c>
      <c r="BB18" s="124">
        <f>IF(AZ18="","",AZ18/SUM(EC18:EF18))</f>
      </c>
      <c r="BC18" s="123">
        <f t="shared" si="23"/>
      </c>
      <c r="BD18" s="166">
        <f>IF(AV18="","",BC18/SUM(DI18:EF18))</f>
      </c>
      <c r="BE18" s="44"/>
      <c r="BF18" s="44"/>
      <c r="BG18" s="44"/>
      <c r="BH18" s="44"/>
      <c r="BI18" s="121">
        <f t="shared" si="24"/>
      </c>
      <c r="BJ18" s="119">
        <f t="shared" si="25"/>
        <v>0</v>
      </c>
      <c r="BK18" s="124">
        <f>IF(BI18="","",BI18/SUM(EG18:EJ18))</f>
      </c>
      <c r="BL18" s="123">
        <f t="shared" si="26"/>
      </c>
      <c r="BM18" s="120">
        <f>IF(BE18="","",BL18/SUM(DI18:EJ18))</f>
      </c>
      <c r="BN18" s="44"/>
      <c r="BO18" s="44"/>
      <c r="BP18" s="44"/>
      <c r="BQ18" s="44"/>
      <c r="BR18" s="121">
        <f t="shared" si="27"/>
      </c>
      <c r="BS18" s="119">
        <f t="shared" si="28"/>
        <v>0</v>
      </c>
      <c r="BT18" s="124">
        <f>IF(BR18="","",BR18/SUM(EK18:EN18))</f>
      </c>
      <c r="BU18" s="123">
        <f t="shared" si="29"/>
      </c>
      <c r="BV18" s="120">
        <f>IF(BN18="","",BU18/SUM(DI18:EN18))</f>
      </c>
      <c r="BW18" s="44"/>
      <c r="BX18" s="44"/>
      <c r="BY18" s="44"/>
      <c r="BZ18" s="44"/>
      <c r="CA18" s="121">
        <f t="shared" si="30"/>
      </c>
      <c r="CB18" s="119">
        <f t="shared" si="31"/>
        <v>0</v>
      </c>
      <c r="CC18" s="124">
        <f>IF(CA18="","",CA18/SUM(EO18:ER18))</f>
      </c>
      <c r="CD18" s="123">
        <f t="shared" si="32"/>
      </c>
      <c r="CE18" s="120">
        <f>IF(BW18="","",CD18/SUM(DI18:ER18))</f>
      </c>
      <c r="CF18" s="44"/>
      <c r="CG18" s="44"/>
      <c r="CH18" s="44"/>
      <c r="CI18" s="44"/>
      <c r="CJ18" s="121">
        <f t="shared" si="33"/>
      </c>
      <c r="CK18" s="119">
        <f t="shared" si="34"/>
        <v>0</v>
      </c>
      <c r="CL18" s="124">
        <f>IF(CJ18="","",CJ18/SUM(ES18:EV18))</f>
      </c>
      <c r="CM18" s="123">
        <f t="shared" si="35"/>
      </c>
      <c r="CN18" s="120">
        <f>IF(CF18="","",CM18/SUM(DI18:EV18))</f>
      </c>
      <c r="CO18" s="44"/>
      <c r="CP18" s="44"/>
      <c r="CQ18" s="44"/>
      <c r="CR18" s="44"/>
      <c r="CS18" s="121">
        <f t="shared" si="36"/>
      </c>
      <c r="CT18" s="119">
        <f t="shared" si="37"/>
        <v>0</v>
      </c>
      <c r="CU18" s="124">
        <f>IF(CS18="","",CS18/SUM(EW18:EZ18))</f>
      </c>
      <c r="CV18" s="123">
        <f t="shared" si="38"/>
      </c>
      <c r="CW18" s="120">
        <f>IF(CO18="","",CV18/SUM(DI18:EZ18))</f>
      </c>
      <c r="CX18" s="44"/>
      <c r="CY18" s="44"/>
      <c r="CZ18" s="44"/>
      <c r="DA18" s="44"/>
      <c r="DB18" s="121">
        <f t="shared" si="39"/>
      </c>
      <c r="DC18" s="119">
        <f t="shared" si="40"/>
        <v>0</v>
      </c>
      <c r="DD18" s="124">
        <f>IF(DB18="","",DB18/SUM(FA18:FD18))</f>
      </c>
      <c r="DE18" s="123">
        <f t="shared" si="41"/>
      </c>
      <c r="DF18" s="120">
        <f>IF(CX18="","",DE18/SUM(DI18:FD18))</f>
      </c>
      <c r="DG18" s="82" t="str">
        <f t="shared" si="42"/>
        <v>A</v>
      </c>
      <c r="DH18" s="75">
        <f>IF(E18&gt;0,(J18+Q18+Z18+AI18+AR18+BA18+BJ18+BS18+CB18+CK18+CT18+DC18)/SUM(DI18:FD18),0)</f>
        <v>0</v>
      </c>
      <c r="DI18" s="125">
        <f t="shared" si="43"/>
        <v>0</v>
      </c>
      <c r="DJ18" s="125">
        <f t="shared" si="44"/>
        <v>0</v>
      </c>
      <c r="DK18" s="125">
        <f t="shared" si="45"/>
        <v>0</v>
      </c>
      <c r="DL18" s="125">
        <f t="shared" si="46"/>
        <v>0</v>
      </c>
      <c r="DM18" s="75">
        <f t="shared" si="47"/>
        <v>0</v>
      </c>
      <c r="DN18" s="75">
        <f t="shared" si="48"/>
        <v>0</v>
      </c>
      <c r="DO18" s="75">
        <f t="shared" si="49"/>
        <v>0</v>
      </c>
      <c r="DP18" s="75">
        <f t="shared" si="50"/>
        <v>0</v>
      </c>
      <c r="DQ18" s="125">
        <f t="shared" si="51"/>
        <v>0</v>
      </c>
      <c r="DR18" s="125">
        <f t="shared" si="52"/>
        <v>0</v>
      </c>
      <c r="DS18" s="125">
        <f t="shared" si="53"/>
        <v>0</v>
      </c>
      <c r="DT18" s="125">
        <f t="shared" si="54"/>
        <v>0</v>
      </c>
      <c r="DU18" s="75">
        <f t="shared" si="55"/>
        <v>0</v>
      </c>
      <c r="DV18" s="75">
        <f t="shared" si="56"/>
        <v>0</v>
      </c>
      <c r="DW18" s="75">
        <f t="shared" si="57"/>
        <v>0</v>
      </c>
      <c r="DX18" s="75">
        <f t="shared" si="58"/>
        <v>0</v>
      </c>
      <c r="DY18" s="125">
        <f t="shared" si="59"/>
        <v>0</v>
      </c>
      <c r="DZ18" s="125">
        <f t="shared" si="60"/>
        <v>0</v>
      </c>
      <c r="EA18" s="125">
        <f t="shared" si="61"/>
        <v>0</v>
      </c>
      <c r="EB18" s="125">
        <f t="shared" si="62"/>
        <v>0</v>
      </c>
      <c r="EC18" s="75">
        <f t="shared" si="63"/>
        <v>0</v>
      </c>
      <c r="ED18" s="75">
        <f t="shared" si="64"/>
        <v>0</v>
      </c>
      <c r="EE18" s="75">
        <f t="shared" si="65"/>
        <v>0</v>
      </c>
      <c r="EF18" s="75">
        <f t="shared" si="66"/>
        <v>0</v>
      </c>
      <c r="EG18" s="125">
        <f t="shared" si="67"/>
        <v>0</v>
      </c>
      <c r="EH18" s="125">
        <f t="shared" si="68"/>
        <v>0</v>
      </c>
      <c r="EI18" s="125">
        <f t="shared" si="69"/>
        <v>0</v>
      </c>
      <c r="EJ18" s="125">
        <f t="shared" si="70"/>
        <v>0</v>
      </c>
      <c r="EK18" s="75">
        <f t="shared" si="71"/>
        <v>0</v>
      </c>
      <c r="EL18" s="75">
        <f t="shared" si="72"/>
        <v>0</v>
      </c>
      <c r="EM18" s="75">
        <f t="shared" si="73"/>
        <v>0</v>
      </c>
      <c r="EN18" s="75">
        <f t="shared" si="74"/>
        <v>0</v>
      </c>
      <c r="EO18" s="125">
        <f t="shared" si="75"/>
        <v>0</v>
      </c>
      <c r="EP18" s="125">
        <f t="shared" si="76"/>
        <v>0</v>
      </c>
      <c r="EQ18" s="125">
        <f t="shared" si="77"/>
        <v>0</v>
      </c>
      <c r="ER18" s="125">
        <f t="shared" si="78"/>
        <v>0</v>
      </c>
      <c r="ES18" s="75">
        <f t="shared" si="79"/>
        <v>0</v>
      </c>
      <c r="ET18" s="75">
        <f t="shared" si="80"/>
        <v>0</v>
      </c>
      <c r="EU18" s="75">
        <f t="shared" si="81"/>
        <v>0</v>
      </c>
      <c r="EV18" s="75">
        <f t="shared" si="82"/>
        <v>0</v>
      </c>
      <c r="EW18" s="125">
        <f t="shared" si="83"/>
        <v>0</v>
      </c>
      <c r="EX18" s="125">
        <f t="shared" si="84"/>
        <v>0</v>
      </c>
      <c r="EY18" s="125">
        <f t="shared" si="85"/>
        <v>0</v>
      </c>
      <c r="EZ18" s="125">
        <f t="shared" si="86"/>
        <v>0</v>
      </c>
      <c r="FA18" s="75">
        <f t="shared" si="87"/>
        <v>0</v>
      </c>
      <c r="FB18" s="75">
        <f t="shared" si="88"/>
        <v>0</v>
      </c>
      <c r="FC18" s="75">
        <f t="shared" si="89"/>
        <v>0</v>
      </c>
      <c r="FD18" s="75">
        <f t="shared" si="90"/>
        <v>0</v>
      </c>
    </row>
    <row r="19" spans="1:160" ht="11.25">
      <c r="A19" s="126" t="s">
        <v>33</v>
      </c>
      <c r="B19" s="182">
        <v>68</v>
      </c>
      <c r="C19" s="44" t="s">
        <v>52</v>
      </c>
      <c r="D19" s="116">
        <f>IF(E19="","",SUM(DI19:FD19))</f>
      </c>
      <c r="E19" s="117"/>
      <c r="F19" s="117"/>
      <c r="G19" s="117"/>
      <c r="H19" s="117"/>
      <c r="I19" s="118">
        <f t="shared" si="0"/>
      </c>
      <c r="J19" s="119">
        <f t="shared" si="1"/>
        <v>0</v>
      </c>
      <c r="K19" s="120">
        <f t="shared" si="2"/>
      </c>
      <c r="L19" s="44"/>
      <c r="M19" s="44"/>
      <c r="N19" s="44"/>
      <c r="O19" s="44"/>
      <c r="P19" s="121">
        <f t="shared" si="3"/>
      </c>
      <c r="Q19" s="119">
        <f t="shared" si="4"/>
        <v>0</v>
      </c>
      <c r="R19" s="122">
        <f t="shared" si="5"/>
      </c>
      <c r="S19" s="123">
        <f t="shared" si="6"/>
      </c>
      <c r="T19" s="120">
        <f t="shared" si="7"/>
      </c>
      <c r="U19" s="44"/>
      <c r="V19" s="44"/>
      <c r="W19" s="44"/>
      <c r="X19" s="44"/>
      <c r="Y19" s="121">
        <f t="shared" si="8"/>
      </c>
      <c r="Z19" s="119">
        <f t="shared" si="9"/>
        <v>0</v>
      </c>
      <c r="AA19" s="124">
        <f t="shared" si="10"/>
      </c>
      <c r="AB19" s="123">
        <f t="shared" si="11"/>
      </c>
      <c r="AC19" s="120">
        <f t="shared" si="12"/>
      </c>
      <c r="AD19" s="44"/>
      <c r="AE19" s="44"/>
      <c r="AF19" s="44"/>
      <c r="AG19" s="44"/>
      <c r="AH19" s="121">
        <f t="shared" si="13"/>
      </c>
      <c r="AI19" s="119">
        <f t="shared" si="14"/>
        <v>0</v>
      </c>
      <c r="AJ19" s="124">
        <f t="shared" si="15"/>
      </c>
      <c r="AK19" s="123">
        <f t="shared" si="16"/>
      </c>
      <c r="AL19" s="120">
        <f t="shared" si="17"/>
      </c>
      <c r="AM19" s="44"/>
      <c r="AN19" s="44"/>
      <c r="AO19" s="44"/>
      <c r="AP19" s="44"/>
      <c r="AQ19" s="121">
        <f t="shared" si="18"/>
      </c>
      <c r="AR19" s="119">
        <f t="shared" si="19"/>
        <v>0</v>
      </c>
      <c r="AS19" s="124">
        <f>IF(AQ19="","",AQ19/SUM(DY19:EB19))</f>
      </c>
      <c r="AT19" s="123">
        <f t="shared" si="20"/>
      </c>
      <c r="AU19" s="120">
        <f>IF(AM19="","",AT19/SUM(DI19:EB19))</f>
      </c>
      <c r="AV19" s="44"/>
      <c r="AW19" s="44"/>
      <c r="AX19" s="44"/>
      <c r="AY19" s="44"/>
      <c r="AZ19" s="121">
        <f t="shared" si="21"/>
      </c>
      <c r="BA19" s="119">
        <f t="shared" si="22"/>
        <v>0</v>
      </c>
      <c r="BB19" s="124">
        <f>IF(AZ19="","",AZ19/SUM(EC19:EF19))</f>
      </c>
      <c r="BC19" s="123">
        <f t="shared" si="23"/>
      </c>
      <c r="BD19" s="166">
        <f>IF(AV19="","",BC19/SUM(DI19:EF19))</f>
      </c>
      <c r="BE19" s="44"/>
      <c r="BF19" s="44"/>
      <c r="BG19" s="44"/>
      <c r="BH19" s="44"/>
      <c r="BI19" s="121">
        <f t="shared" si="24"/>
      </c>
      <c r="BJ19" s="119">
        <f t="shared" si="25"/>
        <v>0</v>
      </c>
      <c r="BK19" s="124">
        <f>IF(BI19="","",BI19/SUM(EG19:EJ19))</f>
      </c>
      <c r="BL19" s="123">
        <f t="shared" si="26"/>
      </c>
      <c r="BM19" s="120">
        <f>IF(BE19="","",BL19/SUM(DI19:EJ19))</f>
      </c>
      <c r="BN19" s="44"/>
      <c r="BO19" s="44"/>
      <c r="BP19" s="44"/>
      <c r="BQ19" s="44"/>
      <c r="BR19" s="121">
        <f t="shared" si="27"/>
      </c>
      <c r="BS19" s="119">
        <f t="shared" si="28"/>
        <v>0</v>
      </c>
      <c r="BT19" s="124">
        <f>IF(BR19="","",BR19/SUM(EK19:EN19))</f>
      </c>
      <c r="BU19" s="123">
        <f t="shared" si="29"/>
      </c>
      <c r="BV19" s="120">
        <f>IF(BN19="","",BU19/SUM(DI19:EN19))</f>
      </c>
      <c r="BW19" s="44"/>
      <c r="BX19" s="44"/>
      <c r="BY19" s="44"/>
      <c r="BZ19" s="44"/>
      <c r="CA19" s="121">
        <f t="shared" si="30"/>
      </c>
      <c r="CB19" s="119">
        <f t="shared" si="31"/>
        <v>0</v>
      </c>
      <c r="CC19" s="124">
        <f>IF(CA19="","",CA19/SUM(EO19:ER19))</f>
      </c>
      <c r="CD19" s="123">
        <f t="shared" si="32"/>
      </c>
      <c r="CE19" s="120">
        <f>IF(BW19="","",CD19/SUM(DI19:ER19))</f>
      </c>
      <c r="CF19" s="44"/>
      <c r="CG19" s="44"/>
      <c r="CH19" s="44"/>
      <c r="CI19" s="44"/>
      <c r="CJ19" s="121">
        <f t="shared" si="33"/>
      </c>
      <c r="CK19" s="119">
        <f t="shared" si="34"/>
        <v>0</v>
      </c>
      <c r="CL19" s="124">
        <f>IF(CJ19="","",CJ19/SUM(ES19:EV19))</f>
      </c>
      <c r="CM19" s="123">
        <f t="shared" si="35"/>
      </c>
      <c r="CN19" s="120">
        <f>IF(CF19="","",CM19/SUM(DI19:EV19))</f>
      </c>
      <c r="CO19" s="44"/>
      <c r="CP19" s="44"/>
      <c r="CQ19" s="44"/>
      <c r="CR19" s="44"/>
      <c r="CS19" s="121">
        <f t="shared" si="36"/>
      </c>
      <c r="CT19" s="119">
        <f t="shared" si="37"/>
        <v>0</v>
      </c>
      <c r="CU19" s="124">
        <f>IF(CS19="","",CS19/SUM(EW19:EZ19))</f>
      </c>
      <c r="CV19" s="123">
        <f t="shared" si="38"/>
      </c>
      <c r="CW19" s="120">
        <f>IF(CO19="","",CV19/SUM(DI19:EZ19))</f>
      </c>
      <c r="CX19" s="44"/>
      <c r="CY19" s="44"/>
      <c r="CZ19" s="44"/>
      <c r="DA19" s="44"/>
      <c r="DB19" s="121">
        <f t="shared" si="39"/>
      </c>
      <c r="DC19" s="119">
        <f t="shared" si="40"/>
        <v>0</v>
      </c>
      <c r="DD19" s="124">
        <f>IF(DB19="","",DB19/SUM(FA19:FD19))</f>
      </c>
      <c r="DE19" s="123">
        <f t="shared" si="41"/>
      </c>
      <c r="DF19" s="120">
        <f>IF(CX19="","",DE19/SUM(DI19:FD19))</f>
      </c>
      <c r="DG19" s="82" t="str">
        <f t="shared" si="42"/>
        <v>A</v>
      </c>
      <c r="DH19" s="75">
        <f>IF(E19&gt;0,(J19+Q19+Z19+AI19+AR19+BA19+BJ19+BS19+CB19+CK19+CT19+DC19)/SUM(DI19:FD19),0)</f>
        <v>0</v>
      </c>
      <c r="DI19" s="125">
        <f t="shared" si="43"/>
        <v>0</v>
      </c>
      <c r="DJ19" s="125">
        <f t="shared" si="44"/>
        <v>0</v>
      </c>
      <c r="DK19" s="125">
        <f t="shared" si="45"/>
        <v>0</v>
      </c>
      <c r="DL19" s="125">
        <f t="shared" si="46"/>
        <v>0</v>
      </c>
      <c r="DM19" s="75">
        <f t="shared" si="47"/>
        <v>0</v>
      </c>
      <c r="DN19" s="75">
        <f t="shared" si="48"/>
        <v>0</v>
      </c>
      <c r="DO19" s="75">
        <f t="shared" si="49"/>
        <v>0</v>
      </c>
      <c r="DP19" s="75">
        <f t="shared" si="50"/>
        <v>0</v>
      </c>
      <c r="DQ19" s="125">
        <f t="shared" si="51"/>
        <v>0</v>
      </c>
      <c r="DR19" s="125">
        <f t="shared" si="52"/>
        <v>0</v>
      </c>
      <c r="DS19" s="125">
        <f t="shared" si="53"/>
        <v>0</v>
      </c>
      <c r="DT19" s="125">
        <f t="shared" si="54"/>
        <v>0</v>
      </c>
      <c r="DU19" s="75">
        <f t="shared" si="55"/>
        <v>0</v>
      </c>
      <c r="DV19" s="75">
        <f t="shared" si="56"/>
        <v>0</v>
      </c>
      <c r="DW19" s="75">
        <f t="shared" si="57"/>
        <v>0</v>
      </c>
      <c r="DX19" s="75">
        <f t="shared" si="58"/>
        <v>0</v>
      </c>
      <c r="DY19" s="125">
        <f t="shared" si="59"/>
        <v>0</v>
      </c>
      <c r="DZ19" s="125">
        <f t="shared" si="60"/>
        <v>0</v>
      </c>
      <c r="EA19" s="125">
        <f t="shared" si="61"/>
        <v>0</v>
      </c>
      <c r="EB19" s="125">
        <f t="shared" si="62"/>
        <v>0</v>
      </c>
      <c r="EC19" s="75">
        <f t="shared" si="63"/>
        <v>0</v>
      </c>
      <c r="ED19" s="75">
        <f t="shared" si="64"/>
        <v>0</v>
      </c>
      <c r="EE19" s="75">
        <f t="shared" si="65"/>
        <v>0</v>
      </c>
      <c r="EF19" s="75">
        <f t="shared" si="66"/>
        <v>0</v>
      </c>
      <c r="EG19" s="125">
        <f t="shared" si="67"/>
        <v>0</v>
      </c>
      <c r="EH19" s="125">
        <f t="shared" si="68"/>
        <v>0</v>
      </c>
      <c r="EI19" s="125">
        <f t="shared" si="69"/>
        <v>0</v>
      </c>
      <c r="EJ19" s="125">
        <f t="shared" si="70"/>
        <v>0</v>
      </c>
      <c r="EK19" s="75">
        <f t="shared" si="71"/>
        <v>0</v>
      </c>
      <c r="EL19" s="75">
        <f t="shared" si="72"/>
        <v>0</v>
      </c>
      <c r="EM19" s="75">
        <f t="shared" si="73"/>
        <v>0</v>
      </c>
      <c r="EN19" s="75">
        <f t="shared" si="74"/>
        <v>0</v>
      </c>
      <c r="EO19" s="125">
        <f t="shared" si="75"/>
        <v>0</v>
      </c>
      <c r="EP19" s="125">
        <f t="shared" si="76"/>
        <v>0</v>
      </c>
      <c r="EQ19" s="125">
        <f t="shared" si="77"/>
        <v>0</v>
      </c>
      <c r="ER19" s="125">
        <f t="shared" si="78"/>
        <v>0</v>
      </c>
      <c r="ES19" s="75">
        <f t="shared" si="79"/>
        <v>0</v>
      </c>
      <c r="ET19" s="75">
        <f t="shared" si="80"/>
        <v>0</v>
      </c>
      <c r="EU19" s="75">
        <f t="shared" si="81"/>
        <v>0</v>
      </c>
      <c r="EV19" s="75">
        <f t="shared" si="82"/>
        <v>0</v>
      </c>
      <c r="EW19" s="125">
        <f t="shared" si="83"/>
        <v>0</v>
      </c>
      <c r="EX19" s="125">
        <f t="shared" si="84"/>
        <v>0</v>
      </c>
      <c r="EY19" s="125">
        <f t="shared" si="85"/>
        <v>0</v>
      </c>
      <c r="EZ19" s="125">
        <f t="shared" si="86"/>
        <v>0</v>
      </c>
      <c r="FA19" s="75">
        <f t="shared" si="87"/>
        <v>0</v>
      </c>
      <c r="FB19" s="75">
        <f t="shared" si="88"/>
        <v>0</v>
      </c>
      <c r="FC19" s="75">
        <f t="shared" si="89"/>
        <v>0</v>
      </c>
      <c r="FD19" s="75">
        <f t="shared" si="90"/>
        <v>0</v>
      </c>
    </row>
    <row r="20" spans="1:160" ht="11.25">
      <c r="A20" s="126" t="s">
        <v>33</v>
      </c>
      <c r="B20" s="182">
        <v>72</v>
      </c>
      <c r="C20" s="44" t="s">
        <v>87</v>
      </c>
      <c r="D20" s="116">
        <f>IF(E20="","",SUM(DI20:FD20))</f>
        <v>1</v>
      </c>
      <c r="E20" s="117">
        <v>118</v>
      </c>
      <c r="F20" s="117"/>
      <c r="G20" s="117"/>
      <c r="H20" s="117"/>
      <c r="I20" s="118">
        <f t="shared" si="0"/>
        <v>118</v>
      </c>
      <c r="J20" s="119">
        <f t="shared" si="1"/>
        <v>118</v>
      </c>
      <c r="K20" s="120">
        <f t="shared" si="2"/>
        <v>118</v>
      </c>
      <c r="L20" s="44"/>
      <c r="M20" s="44"/>
      <c r="N20" s="44"/>
      <c r="O20" s="44"/>
      <c r="P20" s="121">
        <f t="shared" si="3"/>
      </c>
      <c r="Q20" s="119">
        <f t="shared" si="4"/>
        <v>0</v>
      </c>
      <c r="R20" s="122">
        <f t="shared" si="5"/>
      </c>
      <c r="S20" s="123">
        <f t="shared" si="6"/>
      </c>
      <c r="T20" s="120">
        <f t="shared" si="7"/>
      </c>
      <c r="U20" s="44"/>
      <c r="V20" s="44"/>
      <c r="W20" s="44"/>
      <c r="X20" s="44"/>
      <c r="Y20" s="121">
        <f t="shared" si="8"/>
      </c>
      <c r="Z20" s="119">
        <f t="shared" si="9"/>
        <v>0</v>
      </c>
      <c r="AA20" s="124">
        <f t="shared" si="10"/>
      </c>
      <c r="AB20" s="123">
        <f t="shared" si="11"/>
      </c>
      <c r="AC20" s="120">
        <f t="shared" si="12"/>
      </c>
      <c r="AD20" s="44"/>
      <c r="AE20" s="44"/>
      <c r="AF20" s="44"/>
      <c r="AG20" s="44"/>
      <c r="AH20" s="121">
        <f t="shared" si="13"/>
      </c>
      <c r="AI20" s="119">
        <f t="shared" si="14"/>
        <v>0</v>
      </c>
      <c r="AJ20" s="124">
        <f t="shared" si="15"/>
      </c>
      <c r="AK20" s="123">
        <f t="shared" si="16"/>
      </c>
      <c r="AL20" s="120">
        <f t="shared" si="17"/>
      </c>
      <c r="AM20" s="44"/>
      <c r="AN20" s="44"/>
      <c r="AO20" s="44"/>
      <c r="AP20" s="44"/>
      <c r="AQ20" s="121">
        <f t="shared" si="18"/>
      </c>
      <c r="AR20" s="119">
        <f t="shared" si="19"/>
        <v>0</v>
      </c>
      <c r="AS20" s="124">
        <f>IF(AQ20="","",AQ20/SUM(DY20:EB20))</f>
      </c>
      <c r="AT20" s="123">
        <f t="shared" si="20"/>
      </c>
      <c r="AU20" s="120">
        <f>IF(AM20="","",AT20/SUM(DI20:EB20))</f>
      </c>
      <c r="AV20" s="44"/>
      <c r="AW20" s="44"/>
      <c r="AX20" s="44"/>
      <c r="AY20" s="44"/>
      <c r="AZ20" s="121">
        <f t="shared" si="21"/>
      </c>
      <c r="BA20" s="119">
        <f t="shared" si="22"/>
        <v>0</v>
      </c>
      <c r="BB20" s="124">
        <f>IF(AZ20="","",AZ20/SUM(EC20:EF20))</f>
      </c>
      <c r="BC20" s="123">
        <f t="shared" si="23"/>
      </c>
      <c r="BD20" s="166">
        <f>IF(AV20="","",BC20/SUM(DI20:EF20))</f>
      </c>
      <c r="BE20" s="44"/>
      <c r="BF20" s="44"/>
      <c r="BG20" s="44"/>
      <c r="BH20" s="44"/>
      <c r="BI20" s="121">
        <f t="shared" si="24"/>
      </c>
      <c r="BJ20" s="119">
        <f t="shared" si="25"/>
        <v>0</v>
      </c>
      <c r="BK20" s="124">
        <f>IF(BI20="","",BI20/SUM(EG20:EJ20))</f>
      </c>
      <c r="BL20" s="123">
        <f t="shared" si="26"/>
      </c>
      <c r="BM20" s="120">
        <f>IF(BE20="","",BL20/SUM(DI20:EJ20))</f>
      </c>
      <c r="BN20" s="44"/>
      <c r="BO20" s="44"/>
      <c r="BP20" s="44"/>
      <c r="BQ20" s="44"/>
      <c r="BR20" s="121">
        <f t="shared" si="27"/>
      </c>
      <c r="BS20" s="119">
        <f t="shared" si="28"/>
        <v>0</v>
      </c>
      <c r="BT20" s="124">
        <f>IF(BR20="","",BR20/SUM(EK20:EN20))</f>
      </c>
      <c r="BU20" s="123">
        <f t="shared" si="29"/>
      </c>
      <c r="BV20" s="120">
        <f>IF(BN20="","",BU20/SUM(DI20:EN20))</f>
      </c>
      <c r="BW20" s="44"/>
      <c r="BX20" s="44"/>
      <c r="BY20" s="44"/>
      <c r="BZ20" s="44"/>
      <c r="CA20" s="121">
        <f t="shared" si="30"/>
      </c>
      <c r="CB20" s="119">
        <f t="shared" si="31"/>
        <v>0</v>
      </c>
      <c r="CC20" s="124">
        <f>IF(CA20="","",CA20/SUM(EO20:ER20))</f>
      </c>
      <c r="CD20" s="123">
        <f t="shared" si="32"/>
      </c>
      <c r="CE20" s="120">
        <f>IF(BW20="","",CD20/SUM(DI20:ER20))</f>
      </c>
      <c r="CF20" s="44"/>
      <c r="CG20" s="44"/>
      <c r="CH20" s="44"/>
      <c r="CI20" s="44"/>
      <c r="CJ20" s="121">
        <f t="shared" si="33"/>
      </c>
      <c r="CK20" s="119">
        <f t="shared" si="34"/>
        <v>0</v>
      </c>
      <c r="CL20" s="124">
        <f>IF(CJ20="","",CJ20/SUM(ES20:EV20))</f>
      </c>
      <c r="CM20" s="123">
        <f t="shared" si="35"/>
      </c>
      <c r="CN20" s="120">
        <f>IF(CF20="","",CM20/SUM(DI20:EV20))</f>
      </c>
      <c r="CO20" s="44"/>
      <c r="CP20" s="44"/>
      <c r="CQ20" s="44"/>
      <c r="CR20" s="44"/>
      <c r="CS20" s="121">
        <f t="shared" si="36"/>
      </c>
      <c r="CT20" s="119">
        <f t="shared" si="37"/>
        <v>0</v>
      </c>
      <c r="CU20" s="124">
        <f>IF(CS20="","",CS20/SUM(EW20:EZ20))</f>
      </c>
      <c r="CV20" s="123">
        <f t="shared" si="38"/>
      </c>
      <c r="CW20" s="120">
        <f>IF(CO20="","",CV20/SUM(DI20:EZ20))</f>
      </c>
      <c r="CX20" s="44"/>
      <c r="CY20" s="44"/>
      <c r="CZ20" s="44"/>
      <c r="DA20" s="44"/>
      <c r="DB20" s="121">
        <f t="shared" si="39"/>
      </c>
      <c r="DC20" s="119">
        <f t="shared" si="40"/>
        <v>0</v>
      </c>
      <c r="DD20" s="124">
        <f>IF(DB20="","",DB20/SUM(FA20:FD20))</f>
      </c>
      <c r="DE20" s="123">
        <f t="shared" si="41"/>
      </c>
      <c r="DF20" s="120">
        <f>IF(CX20="","",DE20/SUM(DI20:FD20))</f>
      </c>
      <c r="DG20" s="82" t="str">
        <f t="shared" si="42"/>
        <v>A</v>
      </c>
      <c r="DH20" s="75">
        <f>IF(E20&gt;0,(J20+Q20+Z20+AI20+AR20+BA20+BJ20+BS20+CB20+CK20+CT20+DC20)/SUM(DI20:FD20),0)</f>
        <v>118</v>
      </c>
      <c r="DI20" s="125">
        <f t="shared" si="43"/>
        <v>1</v>
      </c>
      <c r="DJ20" s="125">
        <f t="shared" si="44"/>
        <v>0</v>
      </c>
      <c r="DK20" s="125">
        <f t="shared" si="45"/>
        <v>0</v>
      </c>
      <c r="DL20" s="125">
        <f t="shared" si="46"/>
        <v>0</v>
      </c>
      <c r="DM20" s="75">
        <f t="shared" si="47"/>
        <v>0</v>
      </c>
      <c r="DN20" s="75">
        <f t="shared" si="48"/>
        <v>0</v>
      </c>
      <c r="DO20" s="75">
        <f t="shared" si="49"/>
        <v>0</v>
      </c>
      <c r="DP20" s="75">
        <f t="shared" si="50"/>
        <v>0</v>
      </c>
      <c r="DQ20" s="125">
        <f t="shared" si="51"/>
        <v>0</v>
      </c>
      <c r="DR20" s="125">
        <f t="shared" si="52"/>
        <v>0</v>
      </c>
      <c r="DS20" s="125">
        <f t="shared" si="53"/>
        <v>0</v>
      </c>
      <c r="DT20" s="125">
        <f t="shared" si="54"/>
        <v>0</v>
      </c>
      <c r="DU20" s="75">
        <f t="shared" si="55"/>
        <v>0</v>
      </c>
      <c r="DV20" s="75">
        <f t="shared" si="56"/>
        <v>0</v>
      </c>
      <c r="DW20" s="75">
        <f t="shared" si="57"/>
        <v>0</v>
      </c>
      <c r="DX20" s="75">
        <f t="shared" si="58"/>
        <v>0</v>
      </c>
      <c r="DY20" s="125">
        <f t="shared" si="59"/>
        <v>0</v>
      </c>
      <c r="DZ20" s="125">
        <f t="shared" si="60"/>
        <v>0</v>
      </c>
      <c r="EA20" s="125">
        <f t="shared" si="61"/>
        <v>0</v>
      </c>
      <c r="EB20" s="125">
        <f t="shared" si="62"/>
        <v>0</v>
      </c>
      <c r="EC20" s="75">
        <f t="shared" si="63"/>
        <v>0</v>
      </c>
      <c r="ED20" s="75">
        <f t="shared" si="64"/>
        <v>0</v>
      </c>
      <c r="EE20" s="75">
        <f t="shared" si="65"/>
        <v>0</v>
      </c>
      <c r="EF20" s="75">
        <f t="shared" si="66"/>
        <v>0</v>
      </c>
      <c r="EG20" s="125">
        <f t="shared" si="67"/>
        <v>0</v>
      </c>
      <c r="EH20" s="125">
        <f t="shared" si="68"/>
        <v>0</v>
      </c>
      <c r="EI20" s="125">
        <f t="shared" si="69"/>
        <v>0</v>
      </c>
      <c r="EJ20" s="125">
        <f t="shared" si="70"/>
        <v>0</v>
      </c>
      <c r="EK20" s="75">
        <f t="shared" si="71"/>
        <v>0</v>
      </c>
      <c r="EL20" s="75">
        <f t="shared" si="72"/>
        <v>0</v>
      </c>
      <c r="EM20" s="75">
        <f t="shared" si="73"/>
        <v>0</v>
      </c>
      <c r="EN20" s="75">
        <f t="shared" si="74"/>
        <v>0</v>
      </c>
      <c r="EO20" s="125">
        <f t="shared" si="75"/>
        <v>0</v>
      </c>
      <c r="EP20" s="125">
        <f t="shared" si="76"/>
        <v>0</v>
      </c>
      <c r="EQ20" s="125">
        <f t="shared" si="77"/>
        <v>0</v>
      </c>
      <c r="ER20" s="125">
        <f t="shared" si="78"/>
        <v>0</v>
      </c>
      <c r="ES20" s="75">
        <f t="shared" si="79"/>
        <v>0</v>
      </c>
      <c r="ET20" s="75">
        <f t="shared" si="80"/>
        <v>0</v>
      </c>
      <c r="EU20" s="75">
        <f t="shared" si="81"/>
        <v>0</v>
      </c>
      <c r="EV20" s="75">
        <f t="shared" si="82"/>
        <v>0</v>
      </c>
      <c r="EW20" s="125">
        <f t="shared" si="83"/>
        <v>0</v>
      </c>
      <c r="EX20" s="125">
        <f t="shared" si="84"/>
        <v>0</v>
      </c>
      <c r="EY20" s="125">
        <f t="shared" si="85"/>
        <v>0</v>
      </c>
      <c r="EZ20" s="125">
        <f t="shared" si="86"/>
        <v>0</v>
      </c>
      <c r="FA20" s="75">
        <f t="shared" si="87"/>
        <v>0</v>
      </c>
      <c r="FB20" s="75">
        <f t="shared" si="88"/>
        <v>0</v>
      </c>
      <c r="FC20" s="75">
        <f t="shared" si="89"/>
        <v>0</v>
      </c>
      <c r="FD20" s="75">
        <f t="shared" si="90"/>
        <v>0</v>
      </c>
    </row>
    <row r="21" spans="1:160" ht="12" thickBot="1">
      <c r="A21" s="181" t="s">
        <v>33</v>
      </c>
      <c r="B21" s="182">
        <v>73</v>
      </c>
      <c r="C21" s="44" t="s">
        <v>54</v>
      </c>
      <c r="D21" s="183">
        <f>IF(E21="","",SUM(DI21:FD21))</f>
        <v>30</v>
      </c>
      <c r="E21" s="117">
        <v>138</v>
      </c>
      <c r="F21" s="117">
        <v>140</v>
      </c>
      <c r="G21" s="117">
        <v>140</v>
      </c>
      <c r="H21" s="117">
        <v>134</v>
      </c>
      <c r="I21" s="118">
        <f t="shared" si="0"/>
        <v>552</v>
      </c>
      <c r="J21" s="119">
        <f t="shared" si="1"/>
        <v>552</v>
      </c>
      <c r="K21" s="120">
        <f t="shared" si="2"/>
        <v>138</v>
      </c>
      <c r="L21" s="44">
        <v>129</v>
      </c>
      <c r="M21" s="44">
        <v>140</v>
      </c>
      <c r="N21" s="44">
        <v>136</v>
      </c>
      <c r="O21" s="44">
        <v>140</v>
      </c>
      <c r="P21" s="121">
        <f t="shared" si="3"/>
        <v>545</v>
      </c>
      <c r="Q21" s="119">
        <f t="shared" si="4"/>
        <v>545</v>
      </c>
      <c r="R21" s="122">
        <f t="shared" si="5"/>
        <v>136.25</v>
      </c>
      <c r="S21" s="123">
        <f t="shared" si="6"/>
        <v>1097</v>
      </c>
      <c r="T21" s="120">
        <f t="shared" si="7"/>
        <v>137.125</v>
      </c>
      <c r="U21" s="44">
        <v>136</v>
      </c>
      <c r="V21" s="44">
        <v>140</v>
      </c>
      <c r="W21" s="44">
        <v>143</v>
      </c>
      <c r="X21" s="44">
        <v>137</v>
      </c>
      <c r="Y21" s="121">
        <f t="shared" si="8"/>
        <v>556</v>
      </c>
      <c r="Z21" s="119">
        <f t="shared" si="9"/>
        <v>556</v>
      </c>
      <c r="AA21" s="124">
        <f t="shared" si="10"/>
        <v>139</v>
      </c>
      <c r="AB21" s="123">
        <f t="shared" si="11"/>
        <v>1653</v>
      </c>
      <c r="AC21" s="120">
        <f t="shared" si="12"/>
        <v>137.75</v>
      </c>
      <c r="AD21" s="44">
        <v>140</v>
      </c>
      <c r="AE21" s="44">
        <v>139</v>
      </c>
      <c r="AF21" s="44">
        <v>148</v>
      </c>
      <c r="AG21" s="44">
        <v>139</v>
      </c>
      <c r="AH21" s="121">
        <f t="shared" si="13"/>
        <v>566</v>
      </c>
      <c r="AI21" s="119">
        <f t="shared" si="14"/>
        <v>566</v>
      </c>
      <c r="AJ21" s="124">
        <f t="shared" si="15"/>
        <v>141.5</v>
      </c>
      <c r="AK21" s="123">
        <f t="shared" si="16"/>
        <v>2219</v>
      </c>
      <c r="AL21" s="120">
        <f t="shared" si="17"/>
        <v>138.6875</v>
      </c>
      <c r="AM21" s="44">
        <v>138</v>
      </c>
      <c r="AN21" s="44">
        <v>135</v>
      </c>
      <c r="AO21" s="44">
        <v>132</v>
      </c>
      <c r="AP21" s="44">
        <v>125</v>
      </c>
      <c r="AQ21" s="121">
        <f t="shared" si="18"/>
        <v>530</v>
      </c>
      <c r="AR21" s="119">
        <f t="shared" si="19"/>
        <v>530</v>
      </c>
      <c r="AS21" s="124">
        <f>IF(AQ21="","",AQ21/SUM(DY21:EB21))</f>
        <v>132.5</v>
      </c>
      <c r="AT21" s="123">
        <f t="shared" si="20"/>
        <v>2749</v>
      </c>
      <c r="AU21" s="120">
        <f>IF(AM21="","",AT21/SUM(DI21:EB21))</f>
        <v>137.45</v>
      </c>
      <c r="AV21" s="44">
        <v>130</v>
      </c>
      <c r="AW21" s="44">
        <v>137</v>
      </c>
      <c r="AX21" s="44">
        <v>139</v>
      </c>
      <c r="AY21" s="44">
        <v>138</v>
      </c>
      <c r="AZ21" s="121">
        <f t="shared" si="21"/>
        <v>544</v>
      </c>
      <c r="BA21" s="119">
        <f t="shared" si="22"/>
        <v>544</v>
      </c>
      <c r="BB21" s="124">
        <f>IF(AZ21="","",AZ21/SUM(EC21:EF21))</f>
        <v>136</v>
      </c>
      <c r="BC21" s="123">
        <f t="shared" si="23"/>
        <v>3293</v>
      </c>
      <c r="BD21" s="166">
        <f>IF(AV21="","",BC21/SUM(DI21:EF21))</f>
        <v>137.20833333333334</v>
      </c>
      <c r="BE21" s="44">
        <v>138</v>
      </c>
      <c r="BF21" s="44">
        <v>130</v>
      </c>
      <c r="BG21" s="44">
        <v>139</v>
      </c>
      <c r="BH21" s="44">
        <v>138</v>
      </c>
      <c r="BI21" s="121">
        <f t="shared" si="24"/>
        <v>545</v>
      </c>
      <c r="BJ21" s="119">
        <f t="shared" si="25"/>
        <v>545</v>
      </c>
      <c r="BK21" s="124">
        <f>IF(BI21="","",BI21/SUM(EG21:EJ21))</f>
        <v>136.25</v>
      </c>
      <c r="BL21" s="123">
        <f t="shared" si="26"/>
        <v>3838</v>
      </c>
      <c r="BM21" s="120">
        <f>IF(BE21="","",BL21/SUM(DI21:EJ21))</f>
        <v>137.07142857142858</v>
      </c>
      <c r="BN21" s="44">
        <v>126</v>
      </c>
      <c r="BO21" s="44">
        <v>133</v>
      </c>
      <c r="BP21" s="44"/>
      <c r="BQ21" s="44"/>
      <c r="BR21" s="121">
        <f t="shared" si="27"/>
        <v>259</v>
      </c>
      <c r="BS21" s="119">
        <f t="shared" si="28"/>
        <v>259</v>
      </c>
      <c r="BT21" s="124">
        <f>IF(BR21="","",BR21/SUM(EK21:EN21))</f>
        <v>129.5</v>
      </c>
      <c r="BU21" s="123">
        <f t="shared" si="29"/>
        <v>4097</v>
      </c>
      <c r="BV21" s="120">
        <f>IF(BN21="","",BU21/SUM(DI21:EN21))</f>
        <v>136.56666666666666</v>
      </c>
      <c r="BW21" s="44"/>
      <c r="BX21" s="44"/>
      <c r="BY21" s="44"/>
      <c r="BZ21" s="44"/>
      <c r="CA21" s="121">
        <f t="shared" si="30"/>
      </c>
      <c r="CB21" s="119">
        <f t="shared" si="31"/>
        <v>0</v>
      </c>
      <c r="CC21" s="124">
        <f>IF(CA21="","",CA21/SUM(EO21:ER21))</f>
      </c>
      <c r="CD21" s="123">
        <f t="shared" si="32"/>
      </c>
      <c r="CE21" s="120">
        <f>IF(BW21="","",CD21/SUM(DI21:ER21))</f>
      </c>
      <c r="CF21" s="44"/>
      <c r="CG21" s="44"/>
      <c r="CH21" s="44"/>
      <c r="CI21" s="44"/>
      <c r="CJ21" s="121">
        <f t="shared" si="33"/>
      </c>
      <c r="CK21" s="119">
        <f t="shared" si="34"/>
        <v>0</v>
      </c>
      <c r="CL21" s="124">
        <f>IF(CJ21="","",CJ21/SUM(ES21:EV21))</f>
      </c>
      <c r="CM21" s="123">
        <f t="shared" si="35"/>
      </c>
      <c r="CN21" s="120">
        <f>IF(CF21="","",CM21/SUM(DI21:EV21))</f>
      </c>
      <c r="CO21" s="44"/>
      <c r="CP21" s="44"/>
      <c r="CQ21" s="44"/>
      <c r="CR21" s="44"/>
      <c r="CS21" s="121">
        <f t="shared" si="36"/>
      </c>
      <c r="CT21" s="119">
        <f t="shared" si="37"/>
        <v>0</v>
      </c>
      <c r="CU21" s="124">
        <f>IF(CS21="","",CS21/SUM(EW21:EZ21))</f>
      </c>
      <c r="CV21" s="123">
        <f t="shared" si="38"/>
      </c>
      <c r="CW21" s="120">
        <f>IF(CO21="","",CV21/SUM(DI21:EZ21))</f>
      </c>
      <c r="CX21" s="44"/>
      <c r="CY21" s="44"/>
      <c r="CZ21" s="44"/>
      <c r="DA21" s="44"/>
      <c r="DB21" s="121">
        <f t="shared" si="39"/>
      </c>
      <c r="DC21" s="119">
        <f t="shared" si="40"/>
        <v>0</v>
      </c>
      <c r="DD21" s="124">
        <f>IF(DB21="","",DB21/SUM(FA21:FD21))</f>
      </c>
      <c r="DE21" s="123">
        <f t="shared" si="41"/>
      </c>
      <c r="DF21" s="120">
        <f>IF(CX21="","",DE21/SUM(DI21:FD21))</f>
      </c>
      <c r="DG21" s="82" t="str">
        <f t="shared" si="42"/>
        <v>A</v>
      </c>
      <c r="DH21" s="75">
        <f>IF(E21&gt;0,(J21+Q21+Z21+AI21+AR21+BA21+BJ21+BS21+CB21+CK21+CT21+DC21)/SUM(DI21:FD21),0)</f>
        <v>136.56666666666666</v>
      </c>
      <c r="DI21" s="125">
        <f t="shared" si="43"/>
        <v>1</v>
      </c>
      <c r="DJ21" s="125">
        <f t="shared" si="44"/>
        <v>1</v>
      </c>
      <c r="DK21" s="125">
        <f t="shared" si="45"/>
        <v>1</v>
      </c>
      <c r="DL21" s="125">
        <f t="shared" si="46"/>
        <v>1</v>
      </c>
      <c r="DM21" s="75">
        <f t="shared" si="47"/>
        <v>1</v>
      </c>
      <c r="DN21" s="75">
        <f t="shared" si="48"/>
        <v>1</v>
      </c>
      <c r="DO21" s="75">
        <f t="shared" si="49"/>
        <v>1</v>
      </c>
      <c r="DP21" s="75">
        <f t="shared" si="50"/>
        <v>1</v>
      </c>
      <c r="DQ21" s="125">
        <f t="shared" si="51"/>
        <v>1</v>
      </c>
      <c r="DR21" s="125">
        <f t="shared" si="52"/>
        <v>1</v>
      </c>
      <c r="DS21" s="125">
        <f t="shared" si="53"/>
        <v>1</v>
      </c>
      <c r="DT21" s="125">
        <f t="shared" si="54"/>
        <v>1</v>
      </c>
      <c r="DU21" s="75">
        <f t="shared" si="55"/>
        <v>1</v>
      </c>
      <c r="DV21" s="75">
        <f t="shared" si="56"/>
        <v>1</v>
      </c>
      <c r="DW21" s="75">
        <f t="shared" si="57"/>
        <v>1</v>
      </c>
      <c r="DX21" s="75">
        <f t="shared" si="58"/>
        <v>1</v>
      </c>
      <c r="DY21" s="125">
        <f t="shared" si="59"/>
        <v>1</v>
      </c>
      <c r="DZ21" s="125">
        <f t="shared" si="60"/>
        <v>1</v>
      </c>
      <c r="EA21" s="125">
        <f t="shared" si="61"/>
        <v>1</v>
      </c>
      <c r="EB21" s="125">
        <f t="shared" si="62"/>
        <v>1</v>
      </c>
      <c r="EC21" s="75">
        <f t="shared" si="63"/>
        <v>1</v>
      </c>
      <c r="ED21" s="75">
        <f t="shared" si="64"/>
        <v>1</v>
      </c>
      <c r="EE21" s="75">
        <f t="shared" si="65"/>
        <v>1</v>
      </c>
      <c r="EF21" s="75">
        <f t="shared" si="66"/>
        <v>1</v>
      </c>
      <c r="EG21" s="125">
        <f t="shared" si="67"/>
        <v>1</v>
      </c>
      <c r="EH21" s="125">
        <f t="shared" si="68"/>
        <v>1</v>
      </c>
      <c r="EI21" s="125">
        <f t="shared" si="69"/>
        <v>1</v>
      </c>
      <c r="EJ21" s="125">
        <f t="shared" si="70"/>
        <v>1</v>
      </c>
      <c r="EK21" s="75">
        <f t="shared" si="71"/>
        <v>1</v>
      </c>
      <c r="EL21" s="75">
        <f t="shared" si="72"/>
        <v>1</v>
      </c>
      <c r="EM21" s="75">
        <f t="shared" si="73"/>
        <v>0</v>
      </c>
      <c r="EN21" s="75">
        <f t="shared" si="74"/>
        <v>0</v>
      </c>
      <c r="EO21" s="125">
        <f t="shared" si="75"/>
        <v>0</v>
      </c>
      <c r="EP21" s="125">
        <f t="shared" si="76"/>
        <v>0</v>
      </c>
      <c r="EQ21" s="125">
        <f t="shared" si="77"/>
        <v>0</v>
      </c>
      <c r="ER21" s="125">
        <f t="shared" si="78"/>
        <v>0</v>
      </c>
      <c r="ES21" s="75">
        <f t="shared" si="79"/>
        <v>0</v>
      </c>
      <c r="ET21" s="75">
        <f t="shared" si="80"/>
        <v>0</v>
      </c>
      <c r="EU21" s="75">
        <f t="shared" si="81"/>
        <v>0</v>
      </c>
      <c r="EV21" s="75">
        <f t="shared" si="82"/>
        <v>0</v>
      </c>
      <c r="EW21" s="125">
        <f t="shared" si="83"/>
        <v>0</v>
      </c>
      <c r="EX21" s="125">
        <f t="shared" si="84"/>
        <v>0</v>
      </c>
      <c r="EY21" s="125">
        <f t="shared" si="85"/>
        <v>0</v>
      </c>
      <c r="EZ21" s="125">
        <f t="shared" si="86"/>
        <v>0</v>
      </c>
      <c r="FA21" s="75">
        <f t="shared" si="87"/>
        <v>0</v>
      </c>
      <c r="FB21" s="75">
        <f t="shared" si="88"/>
        <v>0</v>
      </c>
      <c r="FC21" s="75">
        <f t="shared" si="89"/>
        <v>0</v>
      </c>
      <c r="FD21" s="75">
        <f t="shared" si="90"/>
        <v>0</v>
      </c>
    </row>
    <row r="22" spans="1:160" s="2" customFormat="1" ht="11.25">
      <c r="A22" s="145"/>
      <c r="B22" s="158"/>
      <c r="D22" s="147"/>
      <c r="E22" s="146"/>
      <c r="F22" s="146"/>
      <c r="G22" s="146"/>
      <c r="H22" s="146"/>
      <c r="I22" s="91"/>
      <c r="J22" s="91"/>
      <c r="K22" s="148"/>
      <c r="P22" s="147"/>
      <c r="Q22" s="91"/>
      <c r="R22" s="149"/>
      <c r="S22" s="150"/>
      <c r="T22" s="151"/>
      <c r="Y22" s="147"/>
      <c r="Z22" s="91"/>
      <c r="AA22" s="149"/>
      <c r="AB22" s="150"/>
      <c r="AC22" s="151"/>
      <c r="AH22" s="147"/>
      <c r="AI22" s="91"/>
      <c r="AJ22" s="149"/>
      <c r="AK22" s="150"/>
      <c r="AL22" s="151"/>
      <c r="AQ22" s="147"/>
      <c r="AR22" s="91"/>
      <c r="AS22" s="149"/>
      <c r="AT22" s="150"/>
      <c r="AU22" s="151"/>
      <c r="AZ22" s="147"/>
      <c r="BA22" s="91"/>
      <c r="BB22" s="149"/>
      <c r="BC22" s="150"/>
      <c r="BD22" s="152"/>
      <c r="BI22" s="147"/>
      <c r="BJ22" s="91"/>
      <c r="BK22" s="149"/>
      <c r="BL22" s="150"/>
      <c r="BM22" s="151"/>
      <c r="BR22" s="147"/>
      <c r="BS22" s="91"/>
      <c r="BT22" s="149"/>
      <c r="BU22" s="150"/>
      <c r="BV22" s="151"/>
      <c r="CA22" s="147"/>
      <c r="CB22" s="91"/>
      <c r="CC22" s="149"/>
      <c r="CD22" s="150"/>
      <c r="CE22" s="151"/>
      <c r="CJ22" s="147"/>
      <c r="CK22" s="91"/>
      <c r="CL22" s="149"/>
      <c r="CM22" s="150"/>
      <c r="CN22" s="151"/>
      <c r="CS22" s="147"/>
      <c r="CT22" s="91"/>
      <c r="CU22" s="149"/>
      <c r="CV22" s="150"/>
      <c r="CW22" s="151"/>
      <c r="DB22" s="147"/>
      <c r="DC22" s="91"/>
      <c r="DD22" s="149"/>
      <c r="DE22" s="150"/>
      <c r="DF22" s="151"/>
      <c r="DG22" s="153"/>
      <c r="DH22" s="147"/>
      <c r="DI22" s="154"/>
      <c r="DJ22" s="154"/>
      <c r="DK22" s="154"/>
      <c r="DL22" s="154"/>
      <c r="DM22" s="147"/>
      <c r="DN22" s="147"/>
      <c r="DO22" s="147"/>
      <c r="DP22" s="147"/>
      <c r="DQ22" s="154"/>
      <c r="DR22" s="154"/>
      <c r="DS22" s="154"/>
      <c r="DT22" s="154"/>
      <c r="DU22" s="147"/>
      <c r="DV22" s="147"/>
      <c r="DW22" s="147"/>
      <c r="DX22" s="147"/>
      <c r="DY22" s="154"/>
      <c r="DZ22" s="154"/>
      <c r="EA22" s="154"/>
      <c r="EB22" s="154"/>
      <c r="EC22" s="147"/>
      <c r="ED22" s="147"/>
      <c r="EE22" s="147"/>
      <c r="EF22" s="147"/>
      <c r="EG22" s="154"/>
      <c r="EH22" s="154"/>
      <c r="EI22" s="154"/>
      <c r="EJ22" s="154"/>
      <c r="EK22" s="147"/>
      <c r="EL22" s="147"/>
      <c r="EM22" s="147"/>
      <c r="EN22" s="147"/>
      <c r="EO22" s="154"/>
      <c r="EP22" s="154"/>
      <c r="EQ22" s="154"/>
      <c r="ER22" s="154"/>
      <c r="ES22" s="147"/>
      <c r="ET22" s="147"/>
      <c r="EU22" s="147"/>
      <c r="EV22" s="147"/>
      <c r="EW22" s="154"/>
      <c r="EX22" s="154"/>
      <c r="EY22" s="154"/>
      <c r="EZ22" s="154"/>
      <c r="FA22" s="147"/>
      <c r="FB22" s="147"/>
      <c r="FC22" s="147"/>
      <c r="FD22" s="147"/>
    </row>
    <row r="23" spans="2:11" ht="11.25">
      <c r="B23" s="157" t="s">
        <v>74</v>
      </c>
      <c r="E23" s="63"/>
      <c r="F23" s="63"/>
      <c r="G23" s="139" t="s">
        <v>80</v>
      </c>
      <c r="H23" s="63"/>
      <c r="K23" s="77">
        <f>(Geweer!K1)</f>
        <v>2004</v>
      </c>
    </row>
    <row r="24" spans="2:6" ht="12" thickBot="1">
      <c r="B24" s="139"/>
      <c r="C24" s="84"/>
      <c r="D24" s="85"/>
      <c r="F24" s="86"/>
    </row>
    <row r="25" spans="2:110" ht="12" thickBot="1">
      <c r="B25" s="139"/>
      <c r="E25" s="87"/>
      <c r="F25" s="88" t="s">
        <v>1</v>
      </c>
      <c r="G25" s="89"/>
      <c r="H25" s="90"/>
      <c r="I25" s="91"/>
      <c r="J25" s="91"/>
      <c r="K25" s="80"/>
      <c r="L25" s="87"/>
      <c r="M25" s="88" t="s">
        <v>2</v>
      </c>
      <c r="N25" s="89"/>
      <c r="O25" s="90"/>
      <c r="P25" s="91"/>
      <c r="Q25" s="91"/>
      <c r="R25" s="80"/>
      <c r="S25" s="81"/>
      <c r="T25" s="80"/>
      <c r="U25" s="87"/>
      <c r="V25" s="88" t="s">
        <v>3</v>
      </c>
      <c r="W25" s="89"/>
      <c r="X25" s="90"/>
      <c r="Y25" s="91"/>
      <c r="Z25" s="91"/>
      <c r="AD25" s="87"/>
      <c r="AE25" s="88" t="s">
        <v>4</v>
      </c>
      <c r="AF25" s="89"/>
      <c r="AG25" s="90"/>
      <c r="AH25" s="91"/>
      <c r="AI25" s="91"/>
      <c r="AM25" s="87"/>
      <c r="AN25" s="88" t="s">
        <v>5</v>
      </c>
      <c r="AO25" s="89"/>
      <c r="AP25" s="90"/>
      <c r="AQ25" s="91"/>
      <c r="AR25" s="91"/>
      <c r="AV25" s="87"/>
      <c r="AW25" s="88" t="s">
        <v>6</v>
      </c>
      <c r="AX25" s="89"/>
      <c r="AY25" s="90"/>
      <c r="AZ25" s="91"/>
      <c r="BA25" s="91"/>
      <c r="BE25" s="87"/>
      <c r="BF25" s="88" t="s">
        <v>7</v>
      </c>
      <c r="BG25" s="89"/>
      <c r="BH25" s="90"/>
      <c r="BI25" s="91"/>
      <c r="BJ25" s="91"/>
      <c r="BN25" s="87"/>
      <c r="BO25" s="88" t="s">
        <v>8</v>
      </c>
      <c r="BP25" s="89"/>
      <c r="BQ25" s="90"/>
      <c r="BR25" s="91"/>
      <c r="BS25" s="91"/>
      <c r="BW25" s="87"/>
      <c r="BX25" s="88" t="s">
        <v>9</v>
      </c>
      <c r="BY25" s="89"/>
      <c r="BZ25" s="90"/>
      <c r="CA25" s="91"/>
      <c r="CB25" s="91"/>
      <c r="CF25" s="87"/>
      <c r="CG25" s="88" t="s">
        <v>10</v>
      </c>
      <c r="CH25" s="89"/>
      <c r="CI25" s="90"/>
      <c r="CJ25" s="91"/>
      <c r="CK25" s="91"/>
      <c r="CO25" s="87"/>
      <c r="CP25" s="88" t="s">
        <v>11</v>
      </c>
      <c r="CQ25" s="89"/>
      <c r="CR25" s="90"/>
      <c r="CS25" s="91"/>
      <c r="CT25" s="91"/>
      <c r="CU25" s="80"/>
      <c r="CW25" s="80"/>
      <c r="CX25" s="87"/>
      <c r="CY25" s="88" t="s">
        <v>12</v>
      </c>
      <c r="CZ25" s="89"/>
      <c r="DA25" s="90"/>
      <c r="DB25" s="91"/>
      <c r="DC25" s="91"/>
      <c r="DD25" s="80"/>
      <c r="DF25" s="80"/>
    </row>
    <row r="26" spans="2:110" ht="12" thickBot="1">
      <c r="B26" s="139"/>
      <c r="D26" s="92" t="s">
        <v>13</v>
      </c>
      <c r="E26" s="93" t="s">
        <v>14</v>
      </c>
      <c r="F26" s="94" t="s">
        <v>14</v>
      </c>
      <c r="G26" s="94" t="s">
        <v>14</v>
      </c>
      <c r="H26" s="95" t="s">
        <v>14</v>
      </c>
      <c r="I26" s="96" t="s">
        <v>15</v>
      </c>
      <c r="J26" s="97"/>
      <c r="K26" s="98" t="s">
        <v>77</v>
      </c>
      <c r="L26" s="93" t="s">
        <v>14</v>
      </c>
      <c r="M26" s="94" t="s">
        <v>14</v>
      </c>
      <c r="N26" s="94" t="s">
        <v>14</v>
      </c>
      <c r="O26" s="95" t="s">
        <v>14</v>
      </c>
      <c r="P26" s="96" t="s">
        <v>15</v>
      </c>
      <c r="Q26" s="97"/>
      <c r="R26" s="98" t="s">
        <v>77</v>
      </c>
      <c r="S26" s="99" t="s">
        <v>15</v>
      </c>
      <c r="T26" s="98" t="s">
        <v>77</v>
      </c>
      <c r="U26" s="93" t="s">
        <v>14</v>
      </c>
      <c r="V26" s="94" t="s">
        <v>14</v>
      </c>
      <c r="W26" s="94" t="s">
        <v>14</v>
      </c>
      <c r="X26" s="95" t="s">
        <v>14</v>
      </c>
      <c r="Y26" s="96" t="s">
        <v>15</v>
      </c>
      <c r="Z26" s="97"/>
      <c r="AA26" s="98" t="s">
        <v>77</v>
      </c>
      <c r="AB26" s="99" t="s">
        <v>15</v>
      </c>
      <c r="AC26" s="98" t="s">
        <v>77</v>
      </c>
      <c r="AD26" s="93" t="s">
        <v>14</v>
      </c>
      <c r="AE26" s="94" t="s">
        <v>14</v>
      </c>
      <c r="AF26" s="94" t="s">
        <v>14</v>
      </c>
      <c r="AG26" s="95" t="s">
        <v>14</v>
      </c>
      <c r="AH26" s="96" t="s">
        <v>15</v>
      </c>
      <c r="AI26" s="97"/>
      <c r="AJ26" s="98" t="s">
        <v>77</v>
      </c>
      <c r="AK26" s="99" t="s">
        <v>15</v>
      </c>
      <c r="AL26" s="98" t="s">
        <v>77</v>
      </c>
      <c r="AM26" s="93" t="s">
        <v>14</v>
      </c>
      <c r="AN26" s="94" t="s">
        <v>14</v>
      </c>
      <c r="AO26" s="94" t="s">
        <v>14</v>
      </c>
      <c r="AP26" s="95" t="s">
        <v>14</v>
      </c>
      <c r="AQ26" s="96" t="s">
        <v>15</v>
      </c>
      <c r="AR26" s="97"/>
      <c r="AS26" s="98" t="s">
        <v>77</v>
      </c>
      <c r="AT26" s="99" t="s">
        <v>15</v>
      </c>
      <c r="AU26" s="98" t="s">
        <v>77</v>
      </c>
      <c r="AV26" s="93" t="s">
        <v>14</v>
      </c>
      <c r="AW26" s="94" t="s">
        <v>14</v>
      </c>
      <c r="AX26" s="94" t="s">
        <v>14</v>
      </c>
      <c r="AY26" s="95" t="s">
        <v>14</v>
      </c>
      <c r="AZ26" s="96" t="s">
        <v>15</v>
      </c>
      <c r="BA26" s="97"/>
      <c r="BB26" s="98" t="s">
        <v>77</v>
      </c>
      <c r="BC26" s="99" t="s">
        <v>15</v>
      </c>
      <c r="BD26" s="143" t="s">
        <v>77</v>
      </c>
      <c r="BE26" s="93" t="s">
        <v>14</v>
      </c>
      <c r="BF26" s="94" t="s">
        <v>14</v>
      </c>
      <c r="BG26" s="94" t="s">
        <v>14</v>
      </c>
      <c r="BH26" s="95" t="s">
        <v>14</v>
      </c>
      <c r="BI26" s="96" t="s">
        <v>15</v>
      </c>
      <c r="BJ26" s="97"/>
      <c r="BK26" s="98" t="s">
        <v>77</v>
      </c>
      <c r="BL26" s="99" t="s">
        <v>15</v>
      </c>
      <c r="BM26" s="98" t="s">
        <v>77</v>
      </c>
      <c r="BN26" s="93" t="s">
        <v>14</v>
      </c>
      <c r="BO26" s="94" t="s">
        <v>14</v>
      </c>
      <c r="BP26" s="94" t="s">
        <v>14</v>
      </c>
      <c r="BQ26" s="95" t="s">
        <v>14</v>
      </c>
      <c r="BR26" s="96" t="s">
        <v>15</v>
      </c>
      <c r="BS26" s="97"/>
      <c r="BT26" s="98" t="s">
        <v>77</v>
      </c>
      <c r="BU26" s="99" t="s">
        <v>15</v>
      </c>
      <c r="BV26" s="98" t="s">
        <v>77</v>
      </c>
      <c r="BW26" s="93" t="s">
        <v>14</v>
      </c>
      <c r="BX26" s="94" t="s">
        <v>14</v>
      </c>
      <c r="BY26" s="94" t="s">
        <v>14</v>
      </c>
      <c r="BZ26" s="95" t="s">
        <v>14</v>
      </c>
      <c r="CA26" s="96" t="s">
        <v>15</v>
      </c>
      <c r="CB26" s="97"/>
      <c r="CC26" s="98" t="s">
        <v>77</v>
      </c>
      <c r="CD26" s="99" t="s">
        <v>15</v>
      </c>
      <c r="CE26" s="98" t="s">
        <v>77</v>
      </c>
      <c r="CF26" s="93" t="s">
        <v>14</v>
      </c>
      <c r="CG26" s="94" t="s">
        <v>14</v>
      </c>
      <c r="CH26" s="94" t="s">
        <v>14</v>
      </c>
      <c r="CI26" s="95" t="s">
        <v>14</v>
      </c>
      <c r="CJ26" s="96" t="s">
        <v>15</v>
      </c>
      <c r="CK26" s="97"/>
      <c r="CL26" s="98" t="s">
        <v>77</v>
      </c>
      <c r="CM26" s="99" t="s">
        <v>15</v>
      </c>
      <c r="CN26" s="98" t="s">
        <v>77</v>
      </c>
      <c r="CO26" s="93" t="s">
        <v>14</v>
      </c>
      <c r="CP26" s="94" t="s">
        <v>14</v>
      </c>
      <c r="CQ26" s="94" t="s">
        <v>14</v>
      </c>
      <c r="CR26" s="95" t="s">
        <v>14</v>
      </c>
      <c r="CS26" s="96" t="s">
        <v>15</v>
      </c>
      <c r="CT26" s="97"/>
      <c r="CU26" s="98" t="s">
        <v>77</v>
      </c>
      <c r="CV26" s="99" t="s">
        <v>15</v>
      </c>
      <c r="CW26" s="98" t="s">
        <v>77</v>
      </c>
      <c r="CX26" s="93" t="s">
        <v>14</v>
      </c>
      <c r="CY26" s="94" t="s">
        <v>14</v>
      </c>
      <c r="CZ26" s="94" t="s">
        <v>14</v>
      </c>
      <c r="DA26" s="95" t="s">
        <v>14</v>
      </c>
      <c r="DB26" s="96" t="s">
        <v>15</v>
      </c>
      <c r="DC26" s="97"/>
      <c r="DD26" s="98" t="s">
        <v>77</v>
      </c>
      <c r="DE26" s="99" t="s">
        <v>15</v>
      </c>
      <c r="DF26" s="98" t="s">
        <v>77</v>
      </c>
    </row>
    <row r="27" spans="1:158" ht="12" thickBot="1">
      <c r="A27" s="155" t="s">
        <v>16</v>
      </c>
      <c r="B27" s="159" t="s">
        <v>17</v>
      </c>
      <c r="C27" s="31" t="s">
        <v>18</v>
      </c>
      <c r="D27" s="105" t="s">
        <v>19</v>
      </c>
      <c r="E27" s="106">
        <v>1</v>
      </c>
      <c r="F27" s="107">
        <v>2</v>
      </c>
      <c r="G27" s="107">
        <v>3</v>
      </c>
      <c r="H27" s="108">
        <v>4</v>
      </c>
      <c r="I27" s="109" t="s">
        <v>76</v>
      </c>
      <c r="J27" s="110"/>
      <c r="K27" s="111" t="s">
        <v>76</v>
      </c>
      <c r="L27" s="106">
        <v>5</v>
      </c>
      <c r="M27" s="107">
        <v>6</v>
      </c>
      <c r="N27" s="107">
        <v>7</v>
      </c>
      <c r="O27" s="108">
        <v>8</v>
      </c>
      <c r="P27" s="109" t="s">
        <v>76</v>
      </c>
      <c r="Q27" s="110"/>
      <c r="R27" s="111" t="s">
        <v>76</v>
      </c>
      <c r="S27" s="112" t="s">
        <v>20</v>
      </c>
      <c r="T27" s="111" t="s">
        <v>20</v>
      </c>
      <c r="U27" s="106">
        <v>9</v>
      </c>
      <c r="V27" s="107">
        <v>10</v>
      </c>
      <c r="W27" s="107">
        <v>11</v>
      </c>
      <c r="X27" s="108">
        <v>12</v>
      </c>
      <c r="Y27" s="109" t="s">
        <v>76</v>
      </c>
      <c r="Z27" s="110"/>
      <c r="AA27" s="111" t="s">
        <v>76</v>
      </c>
      <c r="AB27" s="112" t="s">
        <v>20</v>
      </c>
      <c r="AC27" s="111" t="s">
        <v>20</v>
      </c>
      <c r="AD27" s="106">
        <v>13</v>
      </c>
      <c r="AE27" s="107">
        <v>14</v>
      </c>
      <c r="AF27" s="107">
        <v>15</v>
      </c>
      <c r="AG27" s="108">
        <v>16</v>
      </c>
      <c r="AH27" s="109" t="s">
        <v>76</v>
      </c>
      <c r="AI27" s="110"/>
      <c r="AJ27" s="111" t="s">
        <v>76</v>
      </c>
      <c r="AK27" s="112" t="s">
        <v>20</v>
      </c>
      <c r="AL27" s="111" t="s">
        <v>20</v>
      </c>
      <c r="AM27" s="106">
        <v>17</v>
      </c>
      <c r="AN27" s="107">
        <v>18</v>
      </c>
      <c r="AO27" s="107">
        <v>19</v>
      </c>
      <c r="AP27" s="108">
        <v>20</v>
      </c>
      <c r="AQ27" s="109" t="s">
        <v>76</v>
      </c>
      <c r="AR27" s="110"/>
      <c r="AS27" s="111" t="s">
        <v>76</v>
      </c>
      <c r="AT27" s="112" t="s">
        <v>20</v>
      </c>
      <c r="AU27" s="111" t="s">
        <v>20</v>
      </c>
      <c r="AV27" s="106">
        <v>21</v>
      </c>
      <c r="AW27" s="107">
        <v>22</v>
      </c>
      <c r="AX27" s="107">
        <v>23</v>
      </c>
      <c r="AY27" s="108">
        <v>24</v>
      </c>
      <c r="AZ27" s="109" t="s">
        <v>76</v>
      </c>
      <c r="BA27" s="110"/>
      <c r="BB27" s="111" t="s">
        <v>76</v>
      </c>
      <c r="BC27" s="112" t="s">
        <v>20</v>
      </c>
      <c r="BD27" s="144" t="s">
        <v>20</v>
      </c>
      <c r="BE27" s="106">
        <v>25</v>
      </c>
      <c r="BF27" s="107">
        <v>26</v>
      </c>
      <c r="BG27" s="107">
        <v>27</v>
      </c>
      <c r="BH27" s="108">
        <v>28</v>
      </c>
      <c r="BI27" s="109" t="s">
        <v>76</v>
      </c>
      <c r="BJ27" s="110"/>
      <c r="BK27" s="111" t="s">
        <v>76</v>
      </c>
      <c r="BL27" s="112" t="s">
        <v>20</v>
      </c>
      <c r="BM27" s="111" t="s">
        <v>20</v>
      </c>
      <c r="BN27" s="106">
        <v>29</v>
      </c>
      <c r="BO27" s="107">
        <v>30</v>
      </c>
      <c r="BP27" s="107">
        <v>31</v>
      </c>
      <c r="BQ27" s="108">
        <v>32</v>
      </c>
      <c r="BR27" s="109" t="s">
        <v>76</v>
      </c>
      <c r="BS27" s="110"/>
      <c r="BT27" s="111" t="s">
        <v>76</v>
      </c>
      <c r="BU27" s="112" t="s">
        <v>20</v>
      </c>
      <c r="BV27" s="111" t="s">
        <v>20</v>
      </c>
      <c r="BW27" s="106">
        <v>33</v>
      </c>
      <c r="BX27" s="107">
        <v>34</v>
      </c>
      <c r="BY27" s="107">
        <v>35</v>
      </c>
      <c r="BZ27" s="108">
        <v>36</v>
      </c>
      <c r="CA27" s="109" t="s">
        <v>76</v>
      </c>
      <c r="CB27" s="110"/>
      <c r="CC27" s="111" t="s">
        <v>76</v>
      </c>
      <c r="CD27" s="112" t="s">
        <v>20</v>
      </c>
      <c r="CE27" s="111" t="s">
        <v>20</v>
      </c>
      <c r="CF27" s="106">
        <v>37</v>
      </c>
      <c r="CG27" s="107">
        <v>38</v>
      </c>
      <c r="CH27" s="107">
        <v>39</v>
      </c>
      <c r="CI27" s="108">
        <v>40</v>
      </c>
      <c r="CJ27" s="109" t="s">
        <v>76</v>
      </c>
      <c r="CK27" s="110"/>
      <c r="CL27" s="111" t="s">
        <v>76</v>
      </c>
      <c r="CM27" s="112" t="s">
        <v>20</v>
      </c>
      <c r="CN27" s="111" t="s">
        <v>20</v>
      </c>
      <c r="CO27" s="106">
        <v>41</v>
      </c>
      <c r="CP27" s="107">
        <v>42</v>
      </c>
      <c r="CQ27" s="107">
        <v>43</v>
      </c>
      <c r="CR27" s="108">
        <v>44</v>
      </c>
      <c r="CS27" s="109" t="s">
        <v>76</v>
      </c>
      <c r="CT27" s="110"/>
      <c r="CU27" s="111" t="s">
        <v>76</v>
      </c>
      <c r="CV27" s="112" t="s">
        <v>20</v>
      </c>
      <c r="CW27" s="111" t="s">
        <v>20</v>
      </c>
      <c r="CX27" s="106">
        <v>45</v>
      </c>
      <c r="CY27" s="107">
        <v>46</v>
      </c>
      <c r="CZ27" s="107">
        <v>47</v>
      </c>
      <c r="DA27" s="108">
        <v>48</v>
      </c>
      <c r="DB27" s="109" t="s">
        <v>76</v>
      </c>
      <c r="DC27" s="110"/>
      <c r="DD27" s="111" t="s">
        <v>76</v>
      </c>
      <c r="DE27" s="112" t="s">
        <v>20</v>
      </c>
      <c r="DF27" s="111" t="s">
        <v>20</v>
      </c>
      <c r="DJ27" s="85" t="s">
        <v>21</v>
      </c>
      <c r="DN27" s="85" t="s">
        <v>22</v>
      </c>
      <c r="DR27" s="85" t="s">
        <v>23</v>
      </c>
      <c r="DV27" s="85" t="s">
        <v>24</v>
      </c>
      <c r="DZ27" s="85" t="s">
        <v>25</v>
      </c>
      <c r="ED27" s="85" t="s">
        <v>26</v>
      </c>
      <c r="EH27" s="85" t="s">
        <v>27</v>
      </c>
      <c r="EL27" s="85" t="s">
        <v>28</v>
      </c>
      <c r="EM27" s="85"/>
      <c r="EP27" s="85" t="s">
        <v>29</v>
      </c>
      <c r="ET27" s="85" t="s">
        <v>30</v>
      </c>
      <c r="EX27" s="85" t="s">
        <v>31</v>
      </c>
      <c r="FB27" s="85" t="s">
        <v>32</v>
      </c>
    </row>
    <row r="28" spans="1:160" ht="11.25">
      <c r="A28" s="126" t="s">
        <v>33</v>
      </c>
      <c r="B28" s="182">
        <v>3</v>
      </c>
      <c r="C28" s="44" t="s">
        <v>106</v>
      </c>
      <c r="D28" s="116">
        <f>IF(E28="","",SUM(DI28:FD28))</f>
      </c>
      <c r="E28" s="117"/>
      <c r="F28" s="117"/>
      <c r="G28" s="117"/>
      <c r="H28" s="117"/>
      <c r="I28" s="118">
        <f aca="true" t="shared" si="91" ref="I28:I39">IF(E28="","",SUM(E28:H28))</f>
      </c>
      <c r="J28" s="119">
        <f aca="true" t="shared" si="92" ref="J28:J39">IF(I28="",0,I28)</f>
        <v>0</v>
      </c>
      <c r="K28" s="120">
        <f aca="true" t="shared" si="93" ref="K28:K39">IF(E28="","",I28/SUM(DI28:DL28))</f>
      </c>
      <c r="L28" s="44"/>
      <c r="M28" s="44"/>
      <c r="N28" s="44"/>
      <c r="O28" s="44"/>
      <c r="P28" s="121">
        <f aca="true" t="shared" si="94" ref="P28:P39">IF(L28="","",SUM(L28:O28))</f>
      </c>
      <c r="Q28" s="119">
        <f aca="true" t="shared" si="95" ref="Q28:Q39">IF(P28="",0,P28)</f>
        <v>0</v>
      </c>
      <c r="R28" s="122">
        <f aca="true" t="shared" si="96" ref="R28:R39">IF(P28="","",P28/SUM(DM28:DP28))</f>
      </c>
      <c r="S28" s="123">
        <f aca="true" t="shared" si="97" ref="S28:S39">IF(L28="","",(I28+P28))</f>
      </c>
      <c r="T28" s="120">
        <f aca="true" t="shared" si="98" ref="T28:T39">IF(L28="","",S28/SUM(DI28:DP28))</f>
      </c>
      <c r="U28" s="44"/>
      <c r="V28" s="44"/>
      <c r="W28" s="44"/>
      <c r="X28" s="44"/>
      <c r="Y28" s="121">
        <f aca="true" t="shared" si="99" ref="Y28:Y39">IF(U28="","",SUM(U28:X28))</f>
      </c>
      <c r="Z28" s="119">
        <f aca="true" t="shared" si="100" ref="Z28:Z39">IF(Y28="",0,Y28)</f>
        <v>0</v>
      </c>
      <c r="AA28" s="124">
        <f aca="true" t="shared" si="101" ref="AA28:AA39">IF(Y28="","",Y28/SUM(DQ28:DT28))</f>
      </c>
      <c r="AB28" s="123">
        <f aca="true" t="shared" si="102" ref="AB28:AB39">IF(U28="","",(S28+Y28))</f>
      </c>
      <c r="AC28" s="120">
        <f aca="true" t="shared" si="103" ref="AC28:AC39">IF(U28="","",AB28/SUM(DI28:DT28))</f>
      </c>
      <c r="AD28" s="44"/>
      <c r="AE28" s="44"/>
      <c r="AF28" s="44"/>
      <c r="AG28" s="44"/>
      <c r="AH28" s="121">
        <f aca="true" t="shared" si="104" ref="AH28:AH39">IF(AD28="","",SUM(AD28:AG28))</f>
      </c>
      <c r="AI28" s="119">
        <f aca="true" t="shared" si="105" ref="AI28:AI39">IF(AH28="",0,AH28)</f>
        <v>0</v>
      </c>
      <c r="AJ28" s="124">
        <f aca="true" t="shared" si="106" ref="AJ28:AJ39">IF(AH28="","",AH28/SUM(DU28:DX28))</f>
      </c>
      <c r="AK28" s="123">
        <f aca="true" t="shared" si="107" ref="AK28:AK39">IF(AD28="","",(AB28+AH28))</f>
      </c>
      <c r="AL28" s="120">
        <f aca="true" t="shared" si="108" ref="AL28:AL39">IF(AD28="","",AK28/SUM(DI28:DX28))</f>
      </c>
      <c r="AM28" s="44"/>
      <c r="AN28" s="44"/>
      <c r="AO28" s="44"/>
      <c r="AP28" s="44"/>
      <c r="AQ28" s="121">
        <f aca="true" t="shared" si="109" ref="AQ28:AQ39">IF(AM28="","",SUM(AM28:AP28))</f>
      </c>
      <c r="AR28" s="119">
        <f aca="true" t="shared" si="110" ref="AR28:AR39">IF(AQ28="",0,AQ28)</f>
        <v>0</v>
      </c>
      <c r="AS28" s="124">
        <f>IF(AQ28="","",AQ28/SUM(DY28:EB28))</f>
      </c>
      <c r="AT28" s="123">
        <f aca="true" t="shared" si="111" ref="AT28:AT39">IF(AM28="","",(AK28+AQ28))</f>
      </c>
      <c r="AU28" s="120">
        <f>IF(AM28="","",AT28/SUM(DI28:EB28))</f>
      </c>
      <c r="AV28" s="44"/>
      <c r="AW28" s="44"/>
      <c r="AX28" s="44"/>
      <c r="AY28" s="44"/>
      <c r="AZ28" s="121">
        <f aca="true" t="shared" si="112" ref="AZ28:AZ39">IF(AV28="","",SUM(AV28:AY28))</f>
      </c>
      <c r="BA28" s="119">
        <f aca="true" t="shared" si="113" ref="BA28:BA39">IF(AZ28="",0,AZ28)</f>
        <v>0</v>
      </c>
      <c r="BB28" s="124">
        <f>IF(AZ28="","",AZ28/SUM(EC28:EF28))</f>
      </c>
      <c r="BC28" s="123">
        <f aca="true" t="shared" si="114" ref="BC28:BC39">IF(AV28="","",(AT28+AZ28))</f>
      </c>
      <c r="BD28" s="166">
        <f>IF(AV28="","",BC28/SUM(DI28:EF28))</f>
      </c>
      <c r="BE28" s="44"/>
      <c r="BF28" s="44"/>
      <c r="BG28" s="44"/>
      <c r="BH28" s="44"/>
      <c r="BI28" s="121">
        <f aca="true" t="shared" si="115" ref="BI28:BI39">IF(BE28="","",SUM(BE28:BH28))</f>
      </c>
      <c r="BJ28" s="119">
        <f aca="true" t="shared" si="116" ref="BJ28:BJ39">IF(BI28="",0,BI28)</f>
        <v>0</v>
      </c>
      <c r="BK28" s="124">
        <f>IF(BI28="","",BI28/SUM(EG28:EJ28))</f>
      </c>
      <c r="BL28" s="123">
        <f aca="true" t="shared" si="117" ref="BL28:BL39">IF(BE28="","",(BC28+BI28))</f>
      </c>
      <c r="BM28" s="120">
        <f>IF(BE28="","",BL28/SUM(DI28:EJ28))</f>
      </c>
      <c r="BN28" s="44"/>
      <c r="BO28" s="44"/>
      <c r="BP28" s="44"/>
      <c r="BQ28" s="44"/>
      <c r="BR28" s="121">
        <f aca="true" t="shared" si="118" ref="BR28:BR39">IF(BN28="","",SUM(BN28:BQ28))</f>
      </c>
      <c r="BS28" s="119">
        <f aca="true" t="shared" si="119" ref="BS28:BS39">IF(BR28="",0,BR28)</f>
        <v>0</v>
      </c>
      <c r="BT28" s="124">
        <f>IF(BR28="","",BR28/SUM(EK28:EN28))</f>
      </c>
      <c r="BU28" s="123">
        <f aca="true" t="shared" si="120" ref="BU28:BU39">IF(BN28="","",(BL28+BR28))</f>
      </c>
      <c r="BV28" s="120">
        <f>IF(BN28="","",BU28/SUM(DI28:EN28))</f>
      </c>
      <c r="BW28" s="44"/>
      <c r="BX28" s="44"/>
      <c r="BY28" s="44"/>
      <c r="BZ28" s="44"/>
      <c r="CA28" s="121">
        <f aca="true" t="shared" si="121" ref="CA28:CA39">IF(BW28="","",SUM(BW28:BZ28))</f>
      </c>
      <c r="CB28" s="119">
        <f aca="true" t="shared" si="122" ref="CB28:CB39">IF(CA28="",0,CA28)</f>
        <v>0</v>
      </c>
      <c r="CC28" s="124">
        <f>IF(CA28="","",CA28/SUM(EO28:ER28))</f>
      </c>
      <c r="CD28" s="123">
        <f aca="true" t="shared" si="123" ref="CD28:CD39">IF(BW28="","",(BU28+CA28))</f>
      </c>
      <c r="CE28" s="120">
        <f>IF(BW28="","",CD28/SUM(DI28:ER28))</f>
      </c>
      <c r="CF28" s="44"/>
      <c r="CG28" s="44"/>
      <c r="CH28" s="44"/>
      <c r="CI28" s="44"/>
      <c r="CJ28" s="121">
        <f aca="true" t="shared" si="124" ref="CJ28:CJ39">IF(CF28="","",SUM(CF28:CI28))</f>
      </c>
      <c r="CK28" s="119">
        <f aca="true" t="shared" si="125" ref="CK28:CK39">IF(CJ28="",0,CJ28)</f>
        <v>0</v>
      </c>
      <c r="CL28" s="124">
        <f>IF(CJ28="","",CJ28/SUM(ES28:EV28))</f>
      </c>
      <c r="CM28" s="123">
        <f aca="true" t="shared" si="126" ref="CM28:CM39">IF(CF28="","",(CD28+CJ28))</f>
      </c>
      <c r="CN28" s="120">
        <f>IF(CF28="","",CM28/SUM(DI28:EV28))</f>
      </c>
      <c r="CO28" s="44"/>
      <c r="CP28" s="44"/>
      <c r="CQ28" s="44"/>
      <c r="CR28" s="44"/>
      <c r="CS28" s="121">
        <f aca="true" t="shared" si="127" ref="CS28:CS39">IF(CO28="","",SUM(CO28:CR28))</f>
      </c>
      <c r="CT28" s="119">
        <f aca="true" t="shared" si="128" ref="CT28:CT39">IF(CS28="",0,CS28)</f>
        <v>0</v>
      </c>
      <c r="CU28" s="124">
        <f>IF(CS28="","",CS28/SUM(EW28:EZ28))</f>
      </c>
      <c r="CV28" s="123">
        <f aca="true" t="shared" si="129" ref="CV28:CV39">IF(CO28="","",(CM28+CS28))</f>
      </c>
      <c r="CW28" s="120">
        <f>IF(CO28="","",CV28/SUM(DI28:EZ28))</f>
      </c>
      <c r="CX28" s="44"/>
      <c r="CY28" s="44"/>
      <c r="CZ28" s="44"/>
      <c r="DA28" s="44"/>
      <c r="DB28" s="121">
        <f aca="true" t="shared" si="130" ref="DB28:DB39">IF(CX28="","",SUM(CX28:DA28))</f>
      </c>
      <c r="DC28" s="119">
        <f aca="true" t="shared" si="131" ref="DC28:DC39">IF(DB28="",0,DB28)</f>
        <v>0</v>
      </c>
      <c r="DD28" s="124">
        <f>IF(DB28="","",DB28/SUM(FA28:FD28))</f>
      </c>
      <c r="DE28" s="123">
        <f aca="true" t="shared" si="132" ref="DE28:DE39">IF(CX28="","",(CV28+DB28))</f>
      </c>
      <c r="DF28" s="120">
        <f>IF(CX28="","",DE28/SUM(DI28:FD28))</f>
      </c>
      <c r="DG28" s="82" t="str">
        <f aca="true" t="shared" si="133" ref="DG28:DG39">IF(A28="","z",A28)</f>
        <v>A</v>
      </c>
      <c r="DH28" s="75">
        <f>IF(E28&gt;0,(J28+Q28+Z28+AI28+AR28+BA28+BJ28+BS28+CB28+CK28+CT28+DC28)/SUM(DI28:FD28),0)</f>
        <v>0</v>
      </c>
      <c r="DI28" s="125">
        <f>IF(E28&gt;0,1,0)</f>
        <v>0</v>
      </c>
      <c r="DJ28" s="125">
        <f>IF(F28&gt;0,1,0)</f>
        <v>0</v>
      </c>
      <c r="DK28" s="125">
        <f>IF(G28&gt;0,1,0)</f>
        <v>0</v>
      </c>
      <c r="DL28" s="125">
        <f>IF(H28&gt;0,1,0)</f>
        <v>0</v>
      </c>
      <c r="DM28" s="75">
        <f aca="true" t="shared" si="134" ref="DM28:DP35">IF(L28&gt;0,1,0)</f>
        <v>0</v>
      </c>
      <c r="DN28" s="75">
        <f t="shared" si="134"/>
        <v>0</v>
      </c>
      <c r="DO28" s="75">
        <f t="shared" si="134"/>
        <v>0</v>
      </c>
      <c r="DP28" s="75">
        <f t="shared" si="134"/>
        <v>0</v>
      </c>
      <c r="DQ28" s="125">
        <f aca="true" t="shared" si="135" ref="DQ28:DQ39">IF(U28&gt;0,1,0)</f>
        <v>0</v>
      </c>
      <c r="DR28" s="125">
        <f aca="true" t="shared" si="136" ref="DR28:DR39">IF(V28&gt;0,1,0)</f>
        <v>0</v>
      </c>
      <c r="DS28" s="125">
        <f aca="true" t="shared" si="137" ref="DS28:DS39">IF(W28&gt;0,1,0)</f>
        <v>0</v>
      </c>
      <c r="DT28" s="125">
        <f aca="true" t="shared" si="138" ref="DT28:DT39">IF(X28&gt;0,1,0)</f>
        <v>0</v>
      </c>
      <c r="DU28" s="75">
        <f aca="true" t="shared" si="139" ref="DU28:DX35">IF(AD28&gt;0,1,0)</f>
        <v>0</v>
      </c>
      <c r="DV28" s="75">
        <f t="shared" si="139"/>
        <v>0</v>
      </c>
      <c r="DW28" s="75">
        <f t="shared" si="139"/>
        <v>0</v>
      </c>
      <c r="DX28" s="75">
        <f t="shared" si="139"/>
        <v>0</v>
      </c>
      <c r="DY28" s="125">
        <f aca="true" t="shared" si="140" ref="DY28:EB35">IF(AM28&gt;0,1,0)</f>
        <v>0</v>
      </c>
      <c r="DZ28" s="125">
        <f t="shared" si="140"/>
        <v>0</v>
      </c>
      <c r="EA28" s="125">
        <f t="shared" si="140"/>
        <v>0</v>
      </c>
      <c r="EB28" s="125">
        <f t="shared" si="140"/>
        <v>0</v>
      </c>
      <c r="EC28" s="75">
        <f aca="true" t="shared" si="141" ref="EC28:EF35">IF(AV28&gt;0,1,0)</f>
        <v>0</v>
      </c>
      <c r="ED28" s="75">
        <f t="shared" si="141"/>
        <v>0</v>
      </c>
      <c r="EE28" s="75">
        <f t="shared" si="141"/>
        <v>0</v>
      </c>
      <c r="EF28" s="75">
        <f t="shared" si="141"/>
        <v>0</v>
      </c>
      <c r="EG28" s="125">
        <f aca="true" t="shared" si="142" ref="EG28:EJ35">IF(BE28&gt;0,1,0)</f>
        <v>0</v>
      </c>
      <c r="EH28" s="125">
        <f t="shared" si="142"/>
        <v>0</v>
      </c>
      <c r="EI28" s="125">
        <f t="shared" si="142"/>
        <v>0</v>
      </c>
      <c r="EJ28" s="125">
        <f t="shared" si="142"/>
        <v>0</v>
      </c>
      <c r="EK28" s="75">
        <f aca="true" t="shared" si="143" ref="EK28:EN35">IF(BN28&gt;0,1,0)</f>
        <v>0</v>
      </c>
      <c r="EL28" s="75">
        <f t="shared" si="143"/>
        <v>0</v>
      </c>
      <c r="EM28" s="75">
        <f t="shared" si="143"/>
        <v>0</v>
      </c>
      <c r="EN28" s="75">
        <f t="shared" si="143"/>
        <v>0</v>
      </c>
      <c r="EO28" s="125">
        <f aca="true" t="shared" si="144" ref="EO28:ER35">IF(BW28&gt;0,1,0)</f>
        <v>0</v>
      </c>
      <c r="EP28" s="125">
        <f t="shared" si="144"/>
        <v>0</v>
      </c>
      <c r="EQ28" s="125">
        <f t="shared" si="144"/>
        <v>0</v>
      </c>
      <c r="ER28" s="125">
        <f t="shared" si="144"/>
        <v>0</v>
      </c>
      <c r="ES28" s="75">
        <f aca="true" t="shared" si="145" ref="ES28:EV35">IF(CF28&gt;0,1,0)</f>
        <v>0</v>
      </c>
      <c r="ET28" s="75">
        <f t="shared" si="145"/>
        <v>0</v>
      </c>
      <c r="EU28" s="75">
        <f t="shared" si="145"/>
        <v>0</v>
      </c>
      <c r="EV28" s="75">
        <f t="shared" si="145"/>
        <v>0</v>
      </c>
      <c r="EW28" s="125">
        <f aca="true" t="shared" si="146" ref="EW28:EZ35">IF(CO28&gt;0,1,0)</f>
        <v>0</v>
      </c>
      <c r="EX28" s="125">
        <f t="shared" si="146"/>
        <v>0</v>
      </c>
      <c r="EY28" s="125">
        <f t="shared" si="146"/>
        <v>0</v>
      </c>
      <c r="EZ28" s="125">
        <f t="shared" si="146"/>
        <v>0</v>
      </c>
      <c r="FA28" s="75">
        <f aca="true" t="shared" si="147" ref="FA28:FD35">IF(CX28&gt;0,1,0)</f>
        <v>0</v>
      </c>
      <c r="FB28" s="75">
        <f t="shared" si="147"/>
        <v>0</v>
      </c>
      <c r="FC28" s="75">
        <f t="shared" si="147"/>
        <v>0</v>
      </c>
      <c r="FD28" s="75">
        <f t="shared" si="147"/>
        <v>0</v>
      </c>
    </row>
    <row r="29" spans="1:160" ht="11.25">
      <c r="A29" s="126" t="s">
        <v>33</v>
      </c>
      <c r="B29" s="182">
        <v>6</v>
      </c>
      <c r="C29" s="44" t="s">
        <v>89</v>
      </c>
      <c r="D29" s="116">
        <f>IF(E29="","",SUM(DI29:FD29))</f>
      </c>
      <c r="E29" s="117"/>
      <c r="F29" s="117"/>
      <c r="G29" s="117"/>
      <c r="H29" s="117"/>
      <c r="I29" s="118">
        <f aca="true" t="shared" si="148" ref="I29:I34">IF(E29="","",SUM(E29:H29))</f>
      </c>
      <c r="J29" s="119">
        <f t="shared" si="92"/>
        <v>0</v>
      </c>
      <c r="K29" s="120">
        <f aca="true" t="shared" si="149" ref="K29:K34">IF(E29="","",I29/SUM(DI29:DL29))</f>
      </c>
      <c r="L29" s="44"/>
      <c r="M29" s="44"/>
      <c r="N29" s="44"/>
      <c r="O29" s="44"/>
      <c r="P29" s="121">
        <f aca="true" t="shared" si="150" ref="P29:P34">IF(L29="","",SUM(L29:O29))</f>
      </c>
      <c r="Q29" s="119">
        <f t="shared" si="95"/>
        <v>0</v>
      </c>
      <c r="R29" s="122">
        <f aca="true" t="shared" si="151" ref="R29:R34">IF(P29="","",P29/SUM(DM29:DP29))</f>
      </c>
      <c r="S29" s="123">
        <f aca="true" t="shared" si="152" ref="S29:S34">IF(L29="","",(I29+P29))</f>
      </c>
      <c r="T29" s="120">
        <f aca="true" t="shared" si="153" ref="T29:T34">IF(L29="","",S29/SUM(DI29:DP29))</f>
      </c>
      <c r="U29" s="44"/>
      <c r="V29" s="44"/>
      <c r="W29" s="44"/>
      <c r="X29" s="44"/>
      <c r="Y29" s="121">
        <f aca="true" t="shared" si="154" ref="Y29:Y34">IF(U29="","",SUM(U29:X29))</f>
      </c>
      <c r="Z29" s="119">
        <f t="shared" si="100"/>
        <v>0</v>
      </c>
      <c r="AA29" s="124">
        <f aca="true" t="shared" si="155" ref="AA29:AA34">IF(Y29="","",Y29/SUM(DQ29:DT29))</f>
      </c>
      <c r="AB29" s="123">
        <f aca="true" t="shared" si="156" ref="AB29:AB34">IF(U29="","",(S29+Y29))</f>
      </c>
      <c r="AC29" s="120">
        <f aca="true" t="shared" si="157" ref="AC29:AC34">IF(U29="","",AB29/SUM(DI29:DT29))</f>
      </c>
      <c r="AD29" s="44"/>
      <c r="AE29" s="44"/>
      <c r="AF29" s="44"/>
      <c r="AG29" s="44"/>
      <c r="AH29" s="121">
        <f aca="true" t="shared" si="158" ref="AH29:AH34">IF(AD29="","",SUM(AD29:AG29))</f>
      </c>
      <c r="AI29" s="119">
        <f t="shared" si="105"/>
        <v>0</v>
      </c>
      <c r="AJ29" s="124">
        <f aca="true" t="shared" si="159" ref="AJ29:AJ34">IF(AH29="","",AH29/SUM(DU29:DX29))</f>
      </c>
      <c r="AK29" s="123">
        <f aca="true" t="shared" si="160" ref="AK29:AK34">IF(AD29="","",(AB29+AH29))</f>
      </c>
      <c r="AL29" s="120">
        <f aca="true" t="shared" si="161" ref="AL29:AL34">IF(AD29="","",AK29/SUM(DI29:DX29))</f>
      </c>
      <c r="AM29" s="44"/>
      <c r="AN29" s="44"/>
      <c r="AO29" s="44"/>
      <c r="AP29" s="44"/>
      <c r="AQ29" s="121">
        <f aca="true" t="shared" si="162" ref="AQ29:AQ34">IF(AM29="","",SUM(AM29:AP29))</f>
      </c>
      <c r="AR29" s="119">
        <f t="shared" si="110"/>
        <v>0</v>
      </c>
      <c r="AS29" s="124">
        <f>IF(AQ29="","",AQ29/SUM(DY29:EB29))</f>
      </c>
      <c r="AT29" s="123">
        <f aca="true" t="shared" si="163" ref="AT29:AT34">IF(AM29="","",(AK29+AQ29))</f>
      </c>
      <c r="AU29" s="120">
        <f>IF(AM29="","",AT29/SUM(DI29:EB29))</f>
      </c>
      <c r="AV29" s="44"/>
      <c r="AW29" s="44"/>
      <c r="AX29" s="44"/>
      <c r="AY29" s="44"/>
      <c r="AZ29" s="121">
        <f aca="true" t="shared" si="164" ref="AZ29:AZ34">IF(AV29="","",SUM(AV29:AY29))</f>
      </c>
      <c r="BA29" s="119">
        <f t="shared" si="113"/>
        <v>0</v>
      </c>
      <c r="BB29" s="124">
        <f>IF(AZ29="","",AZ29/SUM(EC29:EF29))</f>
      </c>
      <c r="BC29" s="123">
        <f aca="true" t="shared" si="165" ref="BC29:BC34">IF(AV29="","",(AT29+AZ29))</f>
      </c>
      <c r="BD29" s="165">
        <f>IF(AV29="","",BC29/SUM(DI29:EF29))</f>
      </c>
      <c r="BE29" s="44"/>
      <c r="BF29" s="44"/>
      <c r="BG29" s="44"/>
      <c r="BH29" s="44"/>
      <c r="BI29" s="121">
        <f aca="true" t="shared" si="166" ref="BI29:BI34">IF(BE29="","",SUM(BE29:BH29))</f>
      </c>
      <c r="BJ29" s="119">
        <f t="shared" si="116"/>
        <v>0</v>
      </c>
      <c r="BK29" s="124">
        <f>IF(BI29="","",BI29/SUM(EG29:EJ29))</f>
      </c>
      <c r="BL29" s="123">
        <f aca="true" t="shared" si="167" ref="BL29:BL34">IF(BE29="","",(BC29+BI29))</f>
      </c>
      <c r="BM29" s="120">
        <f>IF(BE29="","",BL29/SUM(DI29:EJ29))</f>
      </c>
      <c r="BN29" s="44"/>
      <c r="BO29" s="44"/>
      <c r="BP29" s="44"/>
      <c r="BQ29" s="44"/>
      <c r="BR29" s="121">
        <f aca="true" t="shared" si="168" ref="BR29:BR34">IF(BN29="","",SUM(BN29:BQ29))</f>
      </c>
      <c r="BS29" s="119">
        <f t="shared" si="119"/>
        <v>0</v>
      </c>
      <c r="BT29" s="124">
        <f>IF(BR29="","",BR29/SUM(EK29:EN29))</f>
      </c>
      <c r="BU29" s="123">
        <f aca="true" t="shared" si="169" ref="BU29:BU34">IF(BN29="","",(BL29+BR29))</f>
      </c>
      <c r="BV29" s="120">
        <f>IF(BN29="","",BU29/SUM(DI29:EN29))</f>
      </c>
      <c r="BW29" s="44"/>
      <c r="BX29" s="44"/>
      <c r="BY29" s="44"/>
      <c r="BZ29" s="44"/>
      <c r="CA29" s="121">
        <f aca="true" t="shared" si="170" ref="CA29:CA34">IF(BW29="","",SUM(BW29:BZ29))</f>
      </c>
      <c r="CB29" s="119">
        <f t="shared" si="122"/>
        <v>0</v>
      </c>
      <c r="CC29" s="124">
        <f>IF(CA29="","",CA29/SUM(EO29:ER29))</f>
      </c>
      <c r="CD29" s="123">
        <f aca="true" t="shared" si="171" ref="CD29:CD34">IF(BW29="","",(BU29+CA29))</f>
      </c>
      <c r="CE29" s="120">
        <f>IF(BW29="","",CD29/SUM(DI29:ER29))</f>
      </c>
      <c r="CF29" s="44"/>
      <c r="CG29" s="44"/>
      <c r="CH29" s="44"/>
      <c r="CI29" s="44"/>
      <c r="CJ29" s="121">
        <f aca="true" t="shared" si="172" ref="CJ29:CJ34">IF(CF29="","",SUM(CF29:CI29))</f>
      </c>
      <c r="CK29" s="119">
        <f t="shared" si="125"/>
        <v>0</v>
      </c>
      <c r="CL29" s="124">
        <f>IF(CJ29="","",CJ29/SUM(ES29:EV29))</f>
      </c>
      <c r="CM29" s="123">
        <f aca="true" t="shared" si="173" ref="CM29:CM34">IF(CF29="","",(CD29+CJ29))</f>
      </c>
      <c r="CN29" s="120">
        <f>IF(CF29="","",CM29/SUM(DI29:EV29))</f>
      </c>
      <c r="CO29" s="44"/>
      <c r="CP29" s="44"/>
      <c r="CQ29" s="44"/>
      <c r="CR29" s="44"/>
      <c r="CS29" s="121">
        <f aca="true" t="shared" si="174" ref="CS29:CS34">IF(CO29="","",SUM(CO29:CR29))</f>
      </c>
      <c r="CT29" s="119">
        <f t="shared" si="128"/>
        <v>0</v>
      </c>
      <c r="CU29" s="124">
        <f>IF(CS29="","",CS29/SUM(EW29:EZ29))</f>
      </c>
      <c r="CV29" s="123">
        <f aca="true" t="shared" si="175" ref="CV29:CV34">IF(CO29="","",(CM29+CS29))</f>
      </c>
      <c r="CW29" s="120">
        <f>IF(CO29="","",CV29/SUM(DI29:EZ29))</f>
      </c>
      <c r="CX29" s="44"/>
      <c r="CY29" s="44"/>
      <c r="CZ29" s="44"/>
      <c r="DA29" s="44"/>
      <c r="DB29" s="121">
        <f aca="true" t="shared" si="176" ref="DB29:DB34">IF(CX29="","",SUM(CX29:DA29))</f>
      </c>
      <c r="DC29" s="119">
        <f t="shared" si="131"/>
        <v>0</v>
      </c>
      <c r="DD29" s="124">
        <f>IF(DB29="","",DB29/SUM(FA29:FD29))</f>
      </c>
      <c r="DE29" s="123">
        <f aca="true" t="shared" si="177" ref="DE29:DE34">IF(CX29="","",(CV29+DB29))</f>
      </c>
      <c r="DF29" s="120">
        <f>IF(CX29="","",DE29/SUM(DI29:FD29))</f>
      </c>
      <c r="DG29" s="82" t="str">
        <f aca="true" t="shared" si="178" ref="DG29:DG34">IF(A29="","z",A29)</f>
        <v>A</v>
      </c>
      <c r="DH29" s="75">
        <f>IF(E29&gt;0,(J29+Q29+Z29+AI29+AR29+BA29+BJ29+BS29+CB29+CK29+CT29+DC29)/SUM(DI29:FD29),0)</f>
        <v>0</v>
      </c>
      <c r="DI29" s="125">
        <f aca="true" t="shared" si="179" ref="DI29:DL34">IF(E29&gt;0,1,0)</f>
        <v>0</v>
      </c>
      <c r="DJ29" s="125">
        <f t="shared" si="179"/>
        <v>0</v>
      </c>
      <c r="DK29" s="125">
        <f t="shared" si="179"/>
        <v>0</v>
      </c>
      <c r="DL29" s="125">
        <f t="shared" si="179"/>
        <v>0</v>
      </c>
      <c r="DM29" s="75">
        <f t="shared" si="134"/>
        <v>0</v>
      </c>
      <c r="DN29" s="75">
        <f t="shared" si="134"/>
        <v>0</v>
      </c>
      <c r="DO29" s="75">
        <f t="shared" si="134"/>
        <v>0</v>
      </c>
      <c r="DP29" s="75">
        <f t="shared" si="134"/>
        <v>0</v>
      </c>
      <c r="DQ29" s="125">
        <f t="shared" si="135"/>
        <v>0</v>
      </c>
      <c r="DR29" s="125">
        <f t="shared" si="136"/>
        <v>0</v>
      </c>
      <c r="DS29" s="125">
        <f t="shared" si="137"/>
        <v>0</v>
      </c>
      <c r="DT29" s="125">
        <f t="shared" si="138"/>
        <v>0</v>
      </c>
      <c r="DU29" s="75">
        <f t="shared" si="139"/>
        <v>0</v>
      </c>
      <c r="DV29" s="75">
        <f t="shared" si="139"/>
        <v>0</v>
      </c>
      <c r="DW29" s="75">
        <f t="shared" si="139"/>
        <v>0</v>
      </c>
      <c r="DX29" s="75">
        <f t="shared" si="139"/>
        <v>0</v>
      </c>
      <c r="DY29" s="125">
        <f t="shared" si="140"/>
        <v>0</v>
      </c>
      <c r="DZ29" s="125">
        <f t="shared" si="140"/>
        <v>0</v>
      </c>
      <c r="EA29" s="125">
        <f t="shared" si="140"/>
        <v>0</v>
      </c>
      <c r="EB29" s="125">
        <f t="shared" si="140"/>
        <v>0</v>
      </c>
      <c r="EC29" s="75">
        <f t="shared" si="141"/>
        <v>0</v>
      </c>
      <c r="ED29" s="75">
        <f t="shared" si="141"/>
        <v>0</v>
      </c>
      <c r="EE29" s="75">
        <f t="shared" si="141"/>
        <v>0</v>
      </c>
      <c r="EF29" s="75">
        <f t="shared" si="141"/>
        <v>0</v>
      </c>
      <c r="EG29" s="125">
        <f t="shared" si="142"/>
        <v>0</v>
      </c>
      <c r="EH29" s="125">
        <f t="shared" si="142"/>
        <v>0</v>
      </c>
      <c r="EI29" s="125">
        <f t="shared" si="142"/>
        <v>0</v>
      </c>
      <c r="EJ29" s="125">
        <f t="shared" si="142"/>
        <v>0</v>
      </c>
      <c r="EK29" s="75">
        <f t="shared" si="143"/>
        <v>0</v>
      </c>
      <c r="EL29" s="75">
        <f t="shared" si="143"/>
        <v>0</v>
      </c>
      <c r="EM29" s="75">
        <f t="shared" si="143"/>
        <v>0</v>
      </c>
      <c r="EN29" s="75">
        <f t="shared" si="143"/>
        <v>0</v>
      </c>
      <c r="EO29" s="125">
        <f t="shared" si="144"/>
        <v>0</v>
      </c>
      <c r="EP29" s="125">
        <f t="shared" si="144"/>
        <v>0</v>
      </c>
      <c r="EQ29" s="125">
        <f t="shared" si="144"/>
        <v>0</v>
      </c>
      <c r="ER29" s="125">
        <f t="shared" si="144"/>
        <v>0</v>
      </c>
      <c r="ES29" s="75">
        <f t="shared" si="145"/>
        <v>0</v>
      </c>
      <c r="ET29" s="75">
        <f t="shared" si="145"/>
        <v>0</v>
      </c>
      <c r="EU29" s="75">
        <f t="shared" si="145"/>
        <v>0</v>
      </c>
      <c r="EV29" s="75">
        <f t="shared" si="145"/>
        <v>0</v>
      </c>
      <c r="EW29" s="125">
        <f t="shared" si="146"/>
        <v>0</v>
      </c>
      <c r="EX29" s="125">
        <f t="shared" si="146"/>
        <v>0</v>
      </c>
      <c r="EY29" s="125">
        <f t="shared" si="146"/>
        <v>0</v>
      </c>
      <c r="EZ29" s="125">
        <f t="shared" si="146"/>
        <v>0</v>
      </c>
      <c r="FA29" s="75">
        <f t="shared" si="147"/>
        <v>0</v>
      </c>
      <c r="FB29" s="75">
        <f t="shared" si="147"/>
        <v>0</v>
      </c>
      <c r="FC29" s="75">
        <f t="shared" si="147"/>
        <v>0</v>
      </c>
      <c r="FD29" s="75">
        <f t="shared" si="147"/>
        <v>0</v>
      </c>
    </row>
    <row r="30" spans="1:160" ht="11.25">
      <c r="A30" s="126" t="s">
        <v>33</v>
      </c>
      <c r="B30" s="182">
        <v>16</v>
      </c>
      <c r="C30" s="44" t="s">
        <v>142</v>
      </c>
      <c r="D30" s="116">
        <f>IF(E30="","",SUM(DI30:FD30))</f>
        <v>5</v>
      </c>
      <c r="E30" s="117">
        <v>139</v>
      </c>
      <c r="F30" s="117">
        <v>141</v>
      </c>
      <c r="G30" s="117">
        <v>130</v>
      </c>
      <c r="H30" s="117">
        <v>134</v>
      </c>
      <c r="I30" s="118">
        <f>IF(E30="","",SUM(E30:H30))</f>
        <v>544</v>
      </c>
      <c r="J30" s="119">
        <f t="shared" si="92"/>
        <v>544</v>
      </c>
      <c r="K30" s="120">
        <f>IF(E30="","",I30/SUM(DI30:DL30))</f>
        <v>136</v>
      </c>
      <c r="L30" s="44">
        <v>122</v>
      </c>
      <c r="M30" s="44"/>
      <c r="N30" s="44"/>
      <c r="O30" s="44"/>
      <c r="P30" s="121">
        <f>IF(L30="","",SUM(L30:O30))</f>
        <v>122</v>
      </c>
      <c r="Q30" s="119">
        <f t="shared" si="95"/>
        <v>122</v>
      </c>
      <c r="R30" s="122">
        <f>IF(P30="","",P30/SUM(DM30:DP30))</f>
        <v>122</v>
      </c>
      <c r="S30" s="123">
        <f>IF(L30="","",(I30+P30))</f>
        <v>666</v>
      </c>
      <c r="T30" s="120">
        <f>IF(L30="","",S30/SUM(DI30:DP30))</f>
        <v>133.2</v>
      </c>
      <c r="U30" s="44"/>
      <c r="V30" s="44"/>
      <c r="W30" s="44"/>
      <c r="X30" s="44"/>
      <c r="Y30" s="121">
        <f>IF(U30="","",SUM(U30:X30))</f>
      </c>
      <c r="Z30" s="119">
        <f t="shared" si="100"/>
        <v>0</v>
      </c>
      <c r="AA30" s="124">
        <f>IF(Y30="","",Y30/SUM(DQ30:DT30))</f>
      </c>
      <c r="AB30" s="123">
        <f>IF(U30="","",(S30+Y30))</f>
      </c>
      <c r="AC30" s="120">
        <f>IF(U30="","",AB30/SUM(DI30:DT30))</f>
      </c>
      <c r="AD30" s="44"/>
      <c r="AE30" s="44"/>
      <c r="AF30" s="44"/>
      <c r="AG30" s="44"/>
      <c r="AH30" s="121">
        <f>IF(AD30="","",SUM(AD30:AG30))</f>
      </c>
      <c r="AI30" s="119">
        <f t="shared" si="105"/>
        <v>0</v>
      </c>
      <c r="AJ30" s="124">
        <f>IF(AH30="","",AH30/SUM(DU30:DX30))</f>
      </c>
      <c r="AK30" s="123">
        <f>IF(AD30="","",(AB30+AH30))</f>
      </c>
      <c r="AL30" s="120">
        <f>IF(AD30="","",AK30/SUM(DI30:DX30))</f>
      </c>
      <c r="AM30" s="44"/>
      <c r="AN30" s="44"/>
      <c r="AO30" s="44"/>
      <c r="AP30" s="44"/>
      <c r="AQ30" s="121">
        <f>IF(AM30="","",SUM(AM30:AP30))</f>
      </c>
      <c r="AR30" s="119">
        <f t="shared" si="110"/>
        <v>0</v>
      </c>
      <c r="AS30" s="124">
        <f>IF(AQ30="","",AQ30/SUM(DY30:EB30))</f>
      </c>
      <c r="AT30" s="123">
        <f>IF(AM30="","",(AK30+AQ30))</f>
      </c>
      <c r="AU30" s="120">
        <f>IF(AM30="","",AT30/SUM(DI30:EB30))</f>
      </c>
      <c r="AV30" s="44"/>
      <c r="AW30" s="44"/>
      <c r="AX30" s="44"/>
      <c r="AY30" s="44"/>
      <c r="AZ30" s="121">
        <f>IF(AV30="","",SUM(AV30:AY30))</f>
      </c>
      <c r="BA30" s="119">
        <f t="shared" si="113"/>
        <v>0</v>
      </c>
      <c r="BB30" s="124">
        <f>IF(AZ30="","",AZ30/SUM(EC30:EF30))</f>
      </c>
      <c r="BC30" s="123">
        <f>IF(AV30="","",(AT30+AZ30))</f>
      </c>
      <c r="BD30" s="165">
        <f>IF(AV30="","",BC30/SUM(DI30:EF30))</f>
      </c>
      <c r="BE30" s="44"/>
      <c r="BF30" s="44"/>
      <c r="BG30" s="44"/>
      <c r="BH30" s="44"/>
      <c r="BI30" s="121">
        <f>IF(BE30="","",SUM(BE30:BH30))</f>
      </c>
      <c r="BJ30" s="119">
        <f t="shared" si="116"/>
        <v>0</v>
      </c>
      <c r="BK30" s="124">
        <f>IF(BI30="","",BI30/SUM(EG30:EJ30))</f>
      </c>
      <c r="BL30" s="123">
        <f>IF(BE30="","",(BC30+BI30))</f>
      </c>
      <c r="BM30" s="120">
        <f>IF(BE30="","",BL30/SUM(DI30:EJ30))</f>
      </c>
      <c r="BN30" s="44"/>
      <c r="BO30" s="44"/>
      <c r="BP30" s="44"/>
      <c r="BQ30" s="44"/>
      <c r="BR30" s="121">
        <f>IF(BN30="","",SUM(BN30:BQ30))</f>
      </c>
      <c r="BS30" s="119">
        <f t="shared" si="119"/>
        <v>0</v>
      </c>
      <c r="BT30" s="124">
        <f>IF(BR30="","",BR30/SUM(EK30:EN30))</f>
      </c>
      <c r="BU30" s="123">
        <f>IF(BN30="","",(BL30+BR30))</f>
      </c>
      <c r="BV30" s="120">
        <f>IF(BN30="","",BU30/SUM(DI30:EN30))</f>
      </c>
      <c r="BW30" s="44"/>
      <c r="BX30" s="44"/>
      <c r="BY30" s="44"/>
      <c r="BZ30" s="44"/>
      <c r="CA30" s="121">
        <f>IF(BW30="","",SUM(BW30:BZ30))</f>
      </c>
      <c r="CB30" s="119">
        <f t="shared" si="122"/>
        <v>0</v>
      </c>
      <c r="CC30" s="124">
        <f>IF(CA30="","",CA30/SUM(EO30:ER30))</f>
      </c>
      <c r="CD30" s="123">
        <f>IF(BW30="","",(BU30+CA30))</f>
      </c>
      <c r="CE30" s="120">
        <f>IF(BW30="","",CD30/SUM(DI30:ER30))</f>
      </c>
      <c r="CF30" s="44"/>
      <c r="CG30" s="44"/>
      <c r="CH30" s="44"/>
      <c r="CI30" s="44"/>
      <c r="CJ30" s="121">
        <f>IF(CF30="","",SUM(CF30:CI30))</f>
      </c>
      <c r="CK30" s="119">
        <f t="shared" si="125"/>
        <v>0</v>
      </c>
      <c r="CL30" s="124">
        <f>IF(CJ30="","",CJ30/SUM(ES30:EV30))</f>
      </c>
      <c r="CM30" s="123">
        <f>IF(CF30="","",(CD30+CJ30))</f>
      </c>
      <c r="CN30" s="120">
        <f>IF(CF30="","",CM30/SUM(DI30:EV30))</f>
      </c>
      <c r="CO30" s="44"/>
      <c r="CP30" s="44"/>
      <c r="CQ30" s="44"/>
      <c r="CR30" s="44"/>
      <c r="CS30" s="121">
        <f>IF(CO30="","",SUM(CO30:CR30))</f>
      </c>
      <c r="CT30" s="119">
        <f t="shared" si="128"/>
        <v>0</v>
      </c>
      <c r="CU30" s="124">
        <f>IF(CS30="","",CS30/SUM(EW30:EZ30))</f>
      </c>
      <c r="CV30" s="123">
        <f>IF(CO30="","",(CM30+CS30))</f>
      </c>
      <c r="CW30" s="120">
        <f>IF(CO30="","",CV30/SUM(DI30:EZ30))</f>
      </c>
      <c r="CX30" s="44"/>
      <c r="CY30" s="44"/>
      <c r="CZ30" s="44"/>
      <c r="DA30" s="44"/>
      <c r="DB30" s="121">
        <f>IF(CX30="","",SUM(CX30:DA30))</f>
      </c>
      <c r="DC30" s="119">
        <f t="shared" si="131"/>
        <v>0</v>
      </c>
      <c r="DD30" s="124">
        <f>IF(DB30="","",DB30/SUM(FA30:FD30))</f>
      </c>
      <c r="DE30" s="123">
        <f>IF(CX30="","",(CV30+DB30))</f>
      </c>
      <c r="DF30" s="120">
        <f>IF(CX30="","",DE30/SUM(DI30:FD30))</f>
      </c>
      <c r="DG30" s="82" t="str">
        <f>IF(A30="","z",A30)</f>
        <v>A</v>
      </c>
      <c r="DH30" s="75">
        <f>IF(E30&gt;0,(J30+Q30+Z30+AI30+AR30+BA30+BJ30+BS30+CB30+CK30+CT30+DC30)/SUM(DI30:FD30),0)</f>
        <v>133.2</v>
      </c>
      <c r="DI30" s="125">
        <f>IF(E30&gt;0,1,0)</f>
        <v>1</v>
      </c>
      <c r="DJ30" s="125">
        <f>IF(F30&gt;0,1,0)</f>
        <v>1</v>
      </c>
      <c r="DK30" s="125">
        <f>IF(G30&gt;0,1,0)</f>
        <v>1</v>
      </c>
      <c r="DL30" s="125">
        <f>IF(H30&gt;0,1,0)</f>
        <v>1</v>
      </c>
      <c r="DM30" s="75">
        <f>IF(L30&gt;0,1,0)</f>
        <v>1</v>
      </c>
      <c r="DN30" s="75">
        <f>IF(M30&gt;0,1,0)</f>
        <v>0</v>
      </c>
      <c r="DO30" s="75">
        <f>IF(N30&gt;0,1,0)</f>
        <v>0</v>
      </c>
      <c r="DP30" s="75">
        <f>IF(O30&gt;0,1,0)</f>
        <v>0</v>
      </c>
      <c r="DQ30" s="125">
        <f>IF(U30&gt;0,1,0)</f>
        <v>0</v>
      </c>
      <c r="DR30" s="125">
        <f>IF(V30&gt;0,1,0)</f>
        <v>0</v>
      </c>
      <c r="DS30" s="125">
        <f>IF(W30&gt;0,1,0)</f>
        <v>0</v>
      </c>
      <c r="DT30" s="125">
        <f>IF(X30&gt;0,1,0)</f>
        <v>0</v>
      </c>
      <c r="DU30" s="75">
        <f>IF(AD30&gt;0,1,0)</f>
        <v>0</v>
      </c>
      <c r="DV30" s="75">
        <f>IF(AE30&gt;0,1,0)</f>
        <v>0</v>
      </c>
      <c r="DW30" s="75">
        <f>IF(AF30&gt;0,1,0)</f>
        <v>0</v>
      </c>
      <c r="DX30" s="75">
        <f>IF(AG30&gt;0,1,0)</f>
        <v>0</v>
      </c>
      <c r="DY30" s="125">
        <f>IF(AM30&gt;0,1,0)</f>
        <v>0</v>
      </c>
      <c r="DZ30" s="125">
        <f>IF(AN30&gt;0,1,0)</f>
        <v>0</v>
      </c>
      <c r="EA30" s="125">
        <f>IF(AO30&gt;0,1,0)</f>
        <v>0</v>
      </c>
      <c r="EB30" s="125">
        <f>IF(AP30&gt;0,1,0)</f>
        <v>0</v>
      </c>
      <c r="EC30" s="75">
        <f>IF(AV30&gt;0,1,0)</f>
        <v>0</v>
      </c>
      <c r="ED30" s="75">
        <f>IF(AW30&gt;0,1,0)</f>
        <v>0</v>
      </c>
      <c r="EE30" s="75">
        <f>IF(AX30&gt;0,1,0)</f>
        <v>0</v>
      </c>
      <c r="EF30" s="75">
        <f>IF(AY30&gt;0,1,0)</f>
        <v>0</v>
      </c>
      <c r="EG30" s="125">
        <f>IF(BE30&gt;0,1,0)</f>
        <v>0</v>
      </c>
      <c r="EH30" s="125">
        <f>IF(BF30&gt;0,1,0)</f>
        <v>0</v>
      </c>
      <c r="EI30" s="125">
        <f>IF(BG30&gt;0,1,0)</f>
        <v>0</v>
      </c>
      <c r="EJ30" s="125">
        <f>IF(BH30&gt;0,1,0)</f>
        <v>0</v>
      </c>
      <c r="EK30" s="75">
        <f>IF(BN30&gt;0,1,0)</f>
        <v>0</v>
      </c>
      <c r="EL30" s="75">
        <f>IF(BO30&gt;0,1,0)</f>
        <v>0</v>
      </c>
      <c r="EM30" s="75">
        <f>IF(BP30&gt;0,1,0)</f>
        <v>0</v>
      </c>
      <c r="EN30" s="75">
        <f>IF(BQ30&gt;0,1,0)</f>
        <v>0</v>
      </c>
      <c r="EO30" s="125">
        <f>IF(BW30&gt;0,1,0)</f>
        <v>0</v>
      </c>
      <c r="EP30" s="125">
        <f>IF(BX30&gt;0,1,0)</f>
        <v>0</v>
      </c>
      <c r="EQ30" s="125">
        <f>IF(BY30&gt;0,1,0)</f>
        <v>0</v>
      </c>
      <c r="ER30" s="125">
        <f>IF(BZ30&gt;0,1,0)</f>
        <v>0</v>
      </c>
      <c r="ES30" s="75">
        <f>IF(CF30&gt;0,1,0)</f>
        <v>0</v>
      </c>
      <c r="ET30" s="75">
        <f>IF(CG30&gt;0,1,0)</f>
        <v>0</v>
      </c>
      <c r="EU30" s="75">
        <f>IF(CH30&gt;0,1,0)</f>
        <v>0</v>
      </c>
      <c r="EV30" s="75">
        <f>IF(CI30&gt;0,1,0)</f>
        <v>0</v>
      </c>
      <c r="EW30" s="125">
        <f>IF(CO30&gt;0,1,0)</f>
        <v>0</v>
      </c>
      <c r="EX30" s="125">
        <f>IF(CP30&gt;0,1,0)</f>
        <v>0</v>
      </c>
      <c r="EY30" s="125">
        <f>IF(CQ30&gt;0,1,0)</f>
        <v>0</v>
      </c>
      <c r="EZ30" s="125">
        <f>IF(CR30&gt;0,1,0)</f>
        <v>0</v>
      </c>
      <c r="FA30" s="75">
        <f>IF(CX30&gt;0,1,0)</f>
        <v>0</v>
      </c>
      <c r="FB30" s="75">
        <f>IF(CY30&gt;0,1,0)</f>
        <v>0</v>
      </c>
      <c r="FC30" s="75">
        <f>IF(CZ30&gt;0,1,0)</f>
        <v>0</v>
      </c>
      <c r="FD30" s="75">
        <f>IF(DA30&gt;0,1,0)</f>
        <v>0</v>
      </c>
    </row>
    <row r="31" spans="1:160" ht="11.25">
      <c r="A31" s="126" t="s">
        <v>33</v>
      </c>
      <c r="B31" s="182">
        <v>18</v>
      </c>
      <c r="C31" s="44" t="s">
        <v>61</v>
      </c>
      <c r="D31" s="116">
        <f>IF(E31="","",SUM(DI31:FD31))</f>
      </c>
      <c r="E31" s="117"/>
      <c r="F31" s="117"/>
      <c r="G31" s="117"/>
      <c r="H31" s="117"/>
      <c r="I31" s="118">
        <f t="shared" si="148"/>
      </c>
      <c r="J31" s="119">
        <f t="shared" si="92"/>
        <v>0</v>
      </c>
      <c r="K31" s="120">
        <f t="shared" si="149"/>
      </c>
      <c r="L31" s="44"/>
      <c r="M31" s="44"/>
      <c r="N31" s="44"/>
      <c r="O31" s="44"/>
      <c r="P31" s="121">
        <f t="shared" si="150"/>
      </c>
      <c r="Q31" s="119">
        <f t="shared" si="95"/>
        <v>0</v>
      </c>
      <c r="R31" s="122">
        <f t="shared" si="151"/>
      </c>
      <c r="S31" s="123">
        <f t="shared" si="152"/>
      </c>
      <c r="T31" s="120">
        <f t="shared" si="153"/>
      </c>
      <c r="U31" s="44"/>
      <c r="V31" s="44"/>
      <c r="W31" s="44"/>
      <c r="X31" s="44"/>
      <c r="Y31" s="121">
        <f t="shared" si="154"/>
      </c>
      <c r="Z31" s="119">
        <f t="shared" si="100"/>
        <v>0</v>
      </c>
      <c r="AA31" s="124">
        <f t="shared" si="155"/>
      </c>
      <c r="AB31" s="123">
        <f t="shared" si="156"/>
      </c>
      <c r="AC31" s="120">
        <f t="shared" si="157"/>
      </c>
      <c r="AD31" s="44"/>
      <c r="AE31" s="44"/>
      <c r="AF31" s="44"/>
      <c r="AG31" s="44"/>
      <c r="AH31" s="121">
        <f t="shared" si="158"/>
      </c>
      <c r="AI31" s="119">
        <f t="shared" si="105"/>
        <v>0</v>
      </c>
      <c r="AJ31" s="124">
        <f t="shared" si="159"/>
      </c>
      <c r="AK31" s="123">
        <f t="shared" si="160"/>
      </c>
      <c r="AL31" s="120">
        <f t="shared" si="161"/>
      </c>
      <c r="AM31" s="44"/>
      <c r="AN31" s="44"/>
      <c r="AO31" s="44"/>
      <c r="AP31" s="44"/>
      <c r="AQ31" s="121">
        <f t="shared" si="162"/>
      </c>
      <c r="AR31" s="119">
        <f t="shared" si="110"/>
        <v>0</v>
      </c>
      <c r="AS31" s="124">
        <f>IF(AQ31="","",AQ31/SUM(DY31:EB31))</f>
      </c>
      <c r="AT31" s="123">
        <f t="shared" si="163"/>
      </c>
      <c r="AU31" s="120">
        <f>IF(AM31="","",AT31/SUM(DI31:EB31))</f>
      </c>
      <c r="AV31" s="44"/>
      <c r="AW31" s="44"/>
      <c r="AX31" s="44"/>
      <c r="AY31" s="44"/>
      <c r="AZ31" s="121">
        <f t="shared" si="164"/>
      </c>
      <c r="BA31" s="119">
        <f t="shared" si="113"/>
        <v>0</v>
      </c>
      <c r="BB31" s="124">
        <f>IF(AZ31="","",AZ31/SUM(EC31:EF31))</f>
      </c>
      <c r="BC31" s="123">
        <f t="shared" si="165"/>
      </c>
      <c r="BD31" s="165">
        <f>IF(AV31="","",BC31/SUM(DI31:EF31))</f>
      </c>
      <c r="BE31" s="44"/>
      <c r="BF31" s="44"/>
      <c r="BG31" s="44"/>
      <c r="BH31" s="44"/>
      <c r="BI31" s="121">
        <f t="shared" si="166"/>
      </c>
      <c r="BJ31" s="119">
        <f t="shared" si="116"/>
        <v>0</v>
      </c>
      <c r="BK31" s="124">
        <f>IF(BI31="","",BI31/SUM(EG31:EJ31))</f>
      </c>
      <c r="BL31" s="123">
        <f t="shared" si="167"/>
      </c>
      <c r="BM31" s="120">
        <f>IF(BE31="","",BL31/SUM(DI31:EJ31))</f>
      </c>
      <c r="BN31" s="44"/>
      <c r="BO31" s="44"/>
      <c r="BP31" s="44"/>
      <c r="BQ31" s="44"/>
      <c r="BR31" s="121">
        <f t="shared" si="168"/>
      </c>
      <c r="BS31" s="119">
        <f t="shared" si="119"/>
        <v>0</v>
      </c>
      <c r="BT31" s="124">
        <f>IF(BR31="","",BR31/SUM(EK31:EN31))</f>
      </c>
      <c r="BU31" s="123">
        <f t="shared" si="169"/>
      </c>
      <c r="BV31" s="120">
        <f>IF(BN31="","",BU31/SUM(DI31:EN31))</f>
      </c>
      <c r="BW31" s="44"/>
      <c r="BX31" s="44"/>
      <c r="BY31" s="44"/>
      <c r="BZ31" s="44"/>
      <c r="CA31" s="121">
        <f t="shared" si="170"/>
      </c>
      <c r="CB31" s="119">
        <f t="shared" si="122"/>
        <v>0</v>
      </c>
      <c r="CC31" s="124">
        <f>IF(CA31="","",CA31/SUM(EO31:ER31))</f>
      </c>
      <c r="CD31" s="123">
        <f t="shared" si="171"/>
      </c>
      <c r="CE31" s="120">
        <f>IF(BW31="","",CD31/SUM(DI31:ER31))</f>
      </c>
      <c r="CF31" s="44"/>
      <c r="CG31" s="44"/>
      <c r="CH31" s="44"/>
      <c r="CI31" s="44"/>
      <c r="CJ31" s="121">
        <f t="shared" si="172"/>
      </c>
      <c r="CK31" s="119">
        <f t="shared" si="125"/>
        <v>0</v>
      </c>
      <c r="CL31" s="124">
        <f>IF(CJ31="","",CJ31/SUM(ES31:EV31))</f>
      </c>
      <c r="CM31" s="123">
        <f t="shared" si="173"/>
      </c>
      <c r="CN31" s="120">
        <f>IF(CF31="","",CM31/SUM(DI31:EV31))</f>
      </c>
      <c r="CO31" s="44"/>
      <c r="CP31" s="44"/>
      <c r="CQ31" s="44"/>
      <c r="CR31" s="44"/>
      <c r="CS31" s="121">
        <f t="shared" si="174"/>
      </c>
      <c r="CT31" s="119">
        <f t="shared" si="128"/>
        <v>0</v>
      </c>
      <c r="CU31" s="124">
        <f>IF(CS31="","",CS31/SUM(EW31:EZ31))</f>
      </c>
      <c r="CV31" s="123">
        <f t="shared" si="175"/>
      </c>
      <c r="CW31" s="120">
        <f>IF(CO31="","",CV31/SUM(DI31:EZ31))</f>
      </c>
      <c r="CX31" s="44"/>
      <c r="CY31" s="44"/>
      <c r="CZ31" s="44"/>
      <c r="DA31" s="44"/>
      <c r="DB31" s="121">
        <f t="shared" si="176"/>
      </c>
      <c r="DC31" s="119">
        <f t="shared" si="131"/>
        <v>0</v>
      </c>
      <c r="DD31" s="124">
        <f>IF(DB31="","",DB31/SUM(FA31:FD31))</f>
      </c>
      <c r="DE31" s="123">
        <f t="shared" si="177"/>
      </c>
      <c r="DF31" s="120">
        <f>IF(CX31="","",DE31/SUM(DI31:FD31))</f>
      </c>
      <c r="DG31" s="82" t="str">
        <f t="shared" si="178"/>
        <v>A</v>
      </c>
      <c r="DH31" s="75">
        <f>IF(E31&gt;0,(J31+Q31+Z31+AI31+AR31+BA31+BJ31+BS31+CB31+CK31+CT31+DC31)/SUM(DI31:FD31),0)</f>
        <v>0</v>
      </c>
      <c r="DI31" s="125">
        <f t="shared" si="179"/>
        <v>0</v>
      </c>
      <c r="DJ31" s="125">
        <f t="shared" si="179"/>
        <v>0</v>
      </c>
      <c r="DK31" s="125">
        <f t="shared" si="179"/>
        <v>0</v>
      </c>
      <c r="DL31" s="125">
        <f t="shared" si="179"/>
        <v>0</v>
      </c>
      <c r="DM31" s="75">
        <f t="shared" si="134"/>
        <v>0</v>
      </c>
      <c r="DN31" s="75">
        <f t="shared" si="134"/>
        <v>0</v>
      </c>
      <c r="DO31" s="75">
        <f t="shared" si="134"/>
        <v>0</v>
      </c>
      <c r="DP31" s="75">
        <f t="shared" si="134"/>
        <v>0</v>
      </c>
      <c r="DQ31" s="125">
        <f t="shared" si="135"/>
        <v>0</v>
      </c>
      <c r="DR31" s="125">
        <f t="shared" si="136"/>
        <v>0</v>
      </c>
      <c r="DS31" s="125">
        <f t="shared" si="137"/>
        <v>0</v>
      </c>
      <c r="DT31" s="125">
        <f t="shared" si="138"/>
        <v>0</v>
      </c>
      <c r="DU31" s="75">
        <f t="shared" si="139"/>
        <v>0</v>
      </c>
      <c r="DV31" s="75">
        <f t="shared" si="139"/>
        <v>0</v>
      </c>
      <c r="DW31" s="75">
        <f t="shared" si="139"/>
        <v>0</v>
      </c>
      <c r="DX31" s="75">
        <f t="shared" si="139"/>
        <v>0</v>
      </c>
      <c r="DY31" s="125">
        <f t="shared" si="140"/>
        <v>0</v>
      </c>
      <c r="DZ31" s="125">
        <f t="shared" si="140"/>
        <v>0</v>
      </c>
      <c r="EA31" s="125">
        <f t="shared" si="140"/>
        <v>0</v>
      </c>
      <c r="EB31" s="125">
        <f t="shared" si="140"/>
        <v>0</v>
      </c>
      <c r="EC31" s="75">
        <f t="shared" si="141"/>
        <v>0</v>
      </c>
      <c r="ED31" s="75">
        <f t="shared" si="141"/>
        <v>0</v>
      </c>
      <c r="EE31" s="75">
        <f t="shared" si="141"/>
        <v>0</v>
      </c>
      <c r="EF31" s="75">
        <f t="shared" si="141"/>
        <v>0</v>
      </c>
      <c r="EG31" s="125">
        <f t="shared" si="142"/>
        <v>0</v>
      </c>
      <c r="EH31" s="125">
        <f t="shared" si="142"/>
        <v>0</v>
      </c>
      <c r="EI31" s="125">
        <f t="shared" si="142"/>
        <v>0</v>
      </c>
      <c r="EJ31" s="125">
        <f t="shared" si="142"/>
        <v>0</v>
      </c>
      <c r="EK31" s="75">
        <f t="shared" si="143"/>
        <v>0</v>
      </c>
      <c r="EL31" s="75">
        <f t="shared" si="143"/>
        <v>0</v>
      </c>
      <c r="EM31" s="75">
        <f t="shared" si="143"/>
        <v>0</v>
      </c>
      <c r="EN31" s="75">
        <f t="shared" si="143"/>
        <v>0</v>
      </c>
      <c r="EO31" s="125">
        <f t="shared" si="144"/>
        <v>0</v>
      </c>
      <c r="EP31" s="125">
        <f t="shared" si="144"/>
        <v>0</v>
      </c>
      <c r="EQ31" s="125">
        <f t="shared" si="144"/>
        <v>0</v>
      </c>
      <c r="ER31" s="125">
        <f t="shared" si="144"/>
        <v>0</v>
      </c>
      <c r="ES31" s="75">
        <f t="shared" si="145"/>
        <v>0</v>
      </c>
      <c r="ET31" s="75">
        <f t="shared" si="145"/>
        <v>0</v>
      </c>
      <c r="EU31" s="75">
        <f t="shared" si="145"/>
        <v>0</v>
      </c>
      <c r="EV31" s="75">
        <f t="shared" si="145"/>
        <v>0</v>
      </c>
      <c r="EW31" s="125">
        <f t="shared" si="146"/>
        <v>0</v>
      </c>
      <c r="EX31" s="125">
        <f t="shared" si="146"/>
        <v>0</v>
      </c>
      <c r="EY31" s="125">
        <f t="shared" si="146"/>
        <v>0</v>
      </c>
      <c r="EZ31" s="125">
        <f t="shared" si="146"/>
        <v>0</v>
      </c>
      <c r="FA31" s="75">
        <f t="shared" si="147"/>
        <v>0</v>
      </c>
      <c r="FB31" s="75">
        <f t="shared" si="147"/>
        <v>0</v>
      </c>
      <c r="FC31" s="75">
        <f t="shared" si="147"/>
        <v>0</v>
      </c>
      <c r="FD31" s="75">
        <f t="shared" si="147"/>
        <v>0</v>
      </c>
    </row>
    <row r="32" spans="1:160" ht="11.25">
      <c r="A32" s="126" t="s">
        <v>33</v>
      </c>
      <c r="B32" s="182">
        <v>19</v>
      </c>
      <c r="C32" s="44" t="s">
        <v>40</v>
      </c>
      <c r="D32" s="116">
        <f>IF(E32="","",SUM(DI32:FD32))</f>
        <v>23</v>
      </c>
      <c r="E32" s="117">
        <v>143</v>
      </c>
      <c r="F32" s="117">
        <v>144</v>
      </c>
      <c r="G32" s="117">
        <v>142</v>
      </c>
      <c r="H32" s="117">
        <v>147</v>
      </c>
      <c r="I32" s="118">
        <f t="shared" si="148"/>
        <v>576</v>
      </c>
      <c r="J32" s="119">
        <f t="shared" si="92"/>
        <v>576</v>
      </c>
      <c r="K32" s="120">
        <f t="shared" si="149"/>
        <v>144</v>
      </c>
      <c r="L32" s="44">
        <v>139</v>
      </c>
      <c r="M32" s="44">
        <v>140</v>
      </c>
      <c r="N32" s="44">
        <v>141</v>
      </c>
      <c r="O32" s="44">
        <v>144</v>
      </c>
      <c r="P32" s="121">
        <f t="shared" si="150"/>
        <v>564</v>
      </c>
      <c r="Q32" s="119">
        <f t="shared" si="95"/>
        <v>564</v>
      </c>
      <c r="R32" s="122">
        <f t="shared" si="151"/>
        <v>141</v>
      </c>
      <c r="S32" s="123">
        <f t="shared" si="152"/>
        <v>1140</v>
      </c>
      <c r="T32" s="120">
        <f t="shared" si="153"/>
        <v>142.5</v>
      </c>
      <c r="U32" s="44">
        <v>144</v>
      </c>
      <c r="V32" s="44">
        <v>147</v>
      </c>
      <c r="W32" s="44">
        <v>133</v>
      </c>
      <c r="X32" s="44">
        <v>145</v>
      </c>
      <c r="Y32" s="121">
        <f t="shared" si="154"/>
        <v>569</v>
      </c>
      <c r="Z32" s="119">
        <f t="shared" si="100"/>
        <v>569</v>
      </c>
      <c r="AA32" s="124">
        <f t="shared" si="155"/>
        <v>142.25</v>
      </c>
      <c r="AB32" s="123">
        <f t="shared" si="156"/>
        <v>1709</v>
      </c>
      <c r="AC32" s="120">
        <f t="shared" si="157"/>
        <v>142.41666666666666</v>
      </c>
      <c r="AD32" s="44">
        <v>140</v>
      </c>
      <c r="AE32" s="44">
        <v>143</v>
      </c>
      <c r="AF32" s="44">
        <v>143</v>
      </c>
      <c r="AG32" s="44">
        <v>131</v>
      </c>
      <c r="AH32" s="121">
        <f t="shared" si="158"/>
        <v>557</v>
      </c>
      <c r="AI32" s="119">
        <f t="shared" si="105"/>
        <v>557</v>
      </c>
      <c r="AJ32" s="124">
        <f t="shared" si="159"/>
        <v>139.25</v>
      </c>
      <c r="AK32" s="123">
        <f t="shared" si="160"/>
        <v>2266</v>
      </c>
      <c r="AL32" s="120">
        <f t="shared" si="161"/>
        <v>141.625</v>
      </c>
      <c r="AM32" s="44">
        <v>139</v>
      </c>
      <c r="AN32" s="44">
        <v>140</v>
      </c>
      <c r="AO32" s="44">
        <v>140</v>
      </c>
      <c r="AP32" s="44">
        <v>143</v>
      </c>
      <c r="AQ32" s="121">
        <f t="shared" si="162"/>
        <v>562</v>
      </c>
      <c r="AR32" s="119">
        <f t="shared" si="110"/>
        <v>562</v>
      </c>
      <c r="AS32" s="124">
        <f>IF(AQ32="","",AQ32/SUM(DY32:EB32))</f>
        <v>140.5</v>
      </c>
      <c r="AT32" s="123">
        <f t="shared" si="163"/>
        <v>2828</v>
      </c>
      <c r="AU32" s="120">
        <f>IF(AM32="","",AT32/SUM(DI32:EB32))</f>
        <v>141.4</v>
      </c>
      <c r="AV32" s="44">
        <v>132</v>
      </c>
      <c r="AW32" s="44">
        <v>136</v>
      </c>
      <c r="AX32" s="44">
        <v>122</v>
      </c>
      <c r="AY32" s="44"/>
      <c r="AZ32" s="121">
        <f t="shared" si="164"/>
        <v>390</v>
      </c>
      <c r="BA32" s="119">
        <f t="shared" si="113"/>
        <v>390</v>
      </c>
      <c r="BB32" s="124">
        <f>IF(AZ32="","",AZ32/SUM(EC32:EF32))</f>
        <v>130</v>
      </c>
      <c r="BC32" s="123">
        <f t="shared" si="165"/>
        <v>3218</v>
      </c>
      <c r="BD32" s="166">
        <f>IF(AV32="","",BC32/SUM(DI32:EF32))</f>
        <v>139.91304347826087</v>
      </c>
      <c r="BE32" s="44"/>
      <c r="BF32" s="44"/>
      <c r="BG32" s="44"/>
      <c r="BH32" s="44"/>
      <c r="BI32" s="121">
        <f t="shared" si="166"/>
      </c>
      <c r="BJ32" s="119">
        <f t="shared" si="116"/>
        <v>0</v>
      </c>
      <c r="BK32" s="124">
        <f>IF(BI32="","",BI32/SUM(EG32:EJ32))</f>
      </c>
      <c r="BL32" s="123">
        <f t="shared" si="167"/>
      </c>
      <c r="BM32" s="120">
        <f>IF(BE32="","",BL32/SUM(DI32:EJ32))</f>
      </c>
      <c r="BN32" s="44"/>
      <c r="BO32" s="44"/>
      <c r="BP32" s="44"/>
      <c r="BQ32" s="44"/>
      <c r="BR32" s="121">
        <f t="shared" si="168"/>
      </c>
      <c r="BS32" s="119">
        <f t="shared" si="119"/>
        <v>0</v>
      </c>
      <c r="BT32" s="124">
        <f>IF(BR32="","",BR32/SUM(EK32:EN32))</f>
      </c>
      <c r="BU32" s="123">
        <f t="shared" si="169"/>
      </c>
      <c r="BV32" s="120">
        <f>IF(BN32="","",BU32/SUM(DI32:EN32))</f>
      </c>
      <c r="BW32" s="44"/>
      <c r="BX32" s="44"/>
      <c r="BY32" s="44"/>
      <c r="BZ32" s="44"/>
      <c r="CA32" s="121">
        <f t="shared" si="170"/>
      </c>
      <c r="CB32" s="119">
        <f t="shared" si="122"/>
        <v>0</v>
      </c>
      <c r="CC32" s="124">
        <f>IF(CA32="","",CA32/SUM(EO32:ER32))</f>
      </c>
      <c r="CD32" s="123">
        <f t="shared" si="171"/>
      </c>
      <c r="CE32" s="120">
        <f>IF(BW32="","",CD32/SUM(DI32:ER32))</f>
      </c>
      <c r="CF32" s="44"/>
      <c r="CG32" s="44"/>
      <c r="CH32" s="44"/>
      <c r="CI32" s="44"/>
      <c r="CJ32" s="121">
        <f t="shared" si="172"/>
      </c>
      <c r="CK32" s="119">
        <f t="shared" si="125"/>
        <v>0</v>
      </c>
      <c r="CL32" s="124">
        <f>IF(CJ32="","",CJ32/SUM(ES32:EV32))</f>
      </c>
      <c r="CM32" s="123">
        <f t="shared" si="173"/>
      </c>
      <c r="CN32" s="120">
        <f>IF(CF32="","",CM32/SUM(DI32:EV32))</f>
      </c>
      <c r="CO32" s="44"/>
      <c r="CP32" s="44"/>
      <c r="CQ32" s="44"/>
      <c r="CR32" s="44"/>
      <c r="CS32" s="121">
        <f t="shared" si="174"/>
      </c>
      <c r="CT32" s="119">
        <f t="shared" si="128"/>
        <v>0</v>
      </c>
      <c r="CU32" s="124">
        <f>IF(CS32="","",CS32/SUM(EW32:EZ32))</f>
      </c>
      <c r="CV32" s="123">
        <f t="shared" si="175"/>
      </c>
      <c r="CW32" s="120">
        <f>IF(CO32="","",CV32/SUM(DI32:EZ32))</f>
      </c>
      <c r="CX32" s="44"/>
      <c r="CY32" s="44"/>
      <c r="CZ32" s="44"/>
      <c r="DA32" s="44"/>
      <c r="DB32" s="121">
        <f t="shared" si="176"/>
      </c>
      <c r="DC32" s="119">
        <f t="shared" si="131"/>
        <v>0</v>
      </c>
      <c r="DD32" s="124">
        <f>IF(DB32="","",DB32/SUM(FA32:FD32))</f>
      </c>
      <c r="DE32" s="123">
        <f t="shared" si="177"/>
      </c>
      <c r="DF32" s="120">
        <f>IF(CX32="","",DE32/SUM(DI32:FD32))</f>
      </c>
      <c r="DG32" s="82" t="str">
        <f t="shared" si="178"/>
        <v>A</v>
      </c>
      <c r="DH32" s="75">
        <f>IF(E32&gt;0,(J32+Q32+Z32+AI32+AR32+BA32+BJ32+BS32+CB32+CK32+CT32+DC32)/SUM(DI32:FD32),0)</f>
        <v>139.91304347826087</v>
      </c>
      <c r="DI32" s="125">
        <f t="shared" si="179"/>
        <v>1</v>
      </c>
      <c r="DJ32" s="125">
        <f t="shared" si="179"/>
        <v>1</v>
      </c>
      <c r="DK32" s="125">
        <f t="shared" si="179"/>
        <v>1</v>
      </c>
      <c r="DL32" s="125">
        <f t="shared" si="179"/>
        <v>1</v>
      </c>
      <c r="DM32" s="75">
        <f t="shared" si="134"/>
        <v>1</v>
      </c>
      <c r="DN32" s="75">
        <f t="shared" si="134"/>
        <v>1</v>
      </c>
      <c r="DO32" s="75">
        <f t="shared" si="134"/>
        <v>1</v>
      </c>
      <c r="DP32" s="75">
        <f t="shared" si="134"/>
        <v>1</v>
      </c>
      <c r="DQ32" s="125">
        <f t="shared" si="135"/>
        <v>1</v>
      </c>
      <c r="DR32" s="125">
        <f t="shared" si="136"/>
        <v>1</v>
      </c>
      <c r="DS32" s="125">
        <f t="shared" si="137"/>
        <v>1</v>
      </c>
      <c r="DT32" s="125">
        <f t="shared" si="138"/>
        <v>1</v>
      </c>
      <c r="DU32" s="75">
        <f t="shared" si="139"/>
        <v>1</v>
      </c>
      <c r="DV32" s="75">
        <f t="shared" si="139"/>
        <v>1</v>
      </c>
      <c r="DW32" s="75">
        <f t="shared" si="139"/>
        <v>1</v>
      </c>
      <c r="DX32" s="75">
        <f t="shared" si="139"/>
        <v>1</v>
      </c>
      <c r="DY32" s="125">
        <f t="shared" si="140"/>
        <v>1</v>
      </c>
      <c r="DZ32" s="125">
        <f t="shared" si="140"/>
        <v>1</v>
      </c>
      <c r="EA32" s="125">
        <f t="shared" si="140"/>
        <v>1</v>
      </c>
      <c r="EB32" s="125">
        <f t="shared" si="140"/>
        <v>1</v>
      </c>
      <c r="EC32" s="75">
        <f t="shared" si="141"/>
        <v>1</v>
      </c>
      <c r="ED32" s="75">
        <f t="shared" si="141"/>
        <v>1</v>
      </c>
      <c r="EE32" s="75">
        <f t="shared" si="141"/>
        <v>1</v>
      </c>
      <c r="EF32" s="75">
        <f t="shared" si="141"/>
        <v>0</v>
      </c>
      <c r="EG32" s="125">
        <f t="shared" si="142"/>
        <v>0</v>
      </c>
      <c r="EH32" s="125">
        <f t="shared" si="142"/>
        <v>0</v>
      </c>
      <c r="EI32" s="125">
        <f t="shared" si="142"/>
        <v>0</v>
      </c>
      <c r="EJ32" s="125">
        <f t="shared" si="142"/>
        <v>0</v>
      </c>
      <c r="EK32" s="75">
        <f t="shared" si="143"/>
        <v>0</v>
      </c>
      <c r="EL32" s="75">
        <f t="shared" si="143"/>
        <v>0</v>
      </c>
      <c r="EM32" s="75">
        <f t="shared" si="143"/>
        <v>0</v>
      </c>
      <c r="EN32" s="75">
        <f t="shared" si="143"/>
        <v>0</v>
      </c>
      <c r="EO32" s="125">
        <f t="shared" si="144"/>
        <v>0</v>
      </c>
      <c r="EP32" s="125">
        <f t="shared" si="144"/>
        <v>0</v>
      </c>
      <c r="EQ32" s="125">
        <f t="shared" si="144"/>
        <v>0</v>
      </c>
      <c r="ER32" s="125">
        <f t="shared" si="144"/>
        <v>0</v>
      </c>
      <c r="ES32" s="75">
        <f t="shared" si="145"/>
        <v>0</v>
      </c>
      <c r="ET32" s="75">
        <f t="shared" si="145"/>
        <v>0</v>
      </c>
      <c r="EU32" s="75">
        <f t="shared" si="145"/>
        <v>0</v>
      </c>
      <c r="EV32" s="75">
        <f t="shared" si="145"/>
        <v>0</v>
      </c>
      <c r="EW32" s="125">
        <f t="shared" si="146"/>
        <v>0</v>
      </c>
      <c r="EX32" s="125">
        <f t="shared" si="146"/>
        <v>0</v>
      </c>
      <c r="EY32" s="125">
        <f t="shared" si="146"/>
        <v>0</v>
      </c>
      <c r="EZ32" s="125">
        <f t="shared" si="146"/>
        <v>0</v>
      </c>
      <c r="FA32" s="75">
        <f t="shared" si="147"/>
        <v>0</v>
      </c>
      <c r="FB32" s="75">
        <f t="shared" si="147"/>
        <v>0</v>
      </c>
      <c r="FC32" s="75">
        <f t="shared" si="147"/>
        <v>0</v>
      </c>
      <c r="FD32" s="75">
        <f t="shared" si="147"/>
        <v>0</v>
      </c>
    </row>
    <row r="33" spans="1:160" ht="11.25">
      <c r="A33" s="126" t="s">
        <v>33</v>
      </c>
      <c r="B33" s="182">
        <v>41</v>
      </c>
      <c r="C33" s="44" t="s">
        <v>79</v>
      </c>
      <c r="D33" s="116">
        <f>IF(E33="","",SUM(DI33:FD33))</f>
        <v>24</v>
      </c>
      <c r="E33" s="117">
        <v>140</v>
      </c>
      <c r="F33" s="117">
        <v>141</v>
      </c>
      <c r="G33" s="117">
        <v>143</v>
      </c>
      <c r="H33" s="117">
        <v>144</v>
      </c>
      <c r="I33" s="118">
        <f t="shared" si="148"/>
        <v>568</v>
      </c>
      <c r="J33" s="119">
        <f t="shared" si="92"/>
        <v>568</v>
      </c>
      <c r="K33" s="120">
        <f t="shared" si="149"/>
        <v>142</v>
      </c>
      <c r="L33" s="44">
        <v>144</v>
      </c>
      <c r="M33" s="44">
        <v>145</v>
      </c>
      <c r="N33" s="44">
        <v>140</v>
      </c>
      <c r="O33" s="44">
        <v>137</v>
      </c>
      <c r="P33" s="121">
        <f t="shared" si="150"/>
        <v>566</v>
      </c>
      <c r="Q33" s="119">
        <f t="shared" si="95"/>
        <v>566</v>
      </c>
      <c r="R33" s="122">
        <f t="shared" si="151"/>
        <v>141.5</v>
      </c>
      <c r="S33" s="123">
        <f t="shared" si="152"/>
        <v>1134</v>
      </c>
      <c r="T33" s="120">
        <f t="shared" si="153"/>
        <v>141.75</v>
      </c>
      <c r="U33" s="44">
        <v>143</v>
      </c>
      <c r="V33" s="44">
        <v>144</v>
      </c>
      <c r="W33" s="44">
        <v>140</v>
      </c>
      <c r="X33" s="44">
        <v>146</v>
      </c>
      <c r="Y33" s="121">
        <f t="shared" si="154"/>
        <v>573</v>
      </c>
      <c r="Z33" s="119">
        <f t="shared" si="100"/>
        <v>573</v>
      </c>
      <c r="AA33" s="124">
        <f t="shared" si="155"/>
        <v>143.25</v>
      </c>
      <c r="AB33" s="123">
        <f t="shared" si="156"/>
        <v>1707</v>
      </c>
      <c r="AC33" s="120">
        <f t="shared" si="157"/>
        <v>142.25</v>
      </c>
      <c r="AD33" s="44">
        <v>139</v>
      </c>
      <c r="AE33" s="44">
        <v>128</v>
      </c>
      <c r="AF33" s="44">
        <v>144</v>
      </c>
      <c r="AG33" s="44">
        <v>142</v>
      </c>
      <c r="AH33" s="121">
        <f t="shared" si="158"/>
        <v>553</v>
      </c>
      <c r="AI33" s="119">
        <f t="shared" si="105"/>
        <v>553</v>
      </c>
      <c r="AJ33" s="124">
        <f t="shared" si="159"/>
        <v>138.25</v>
      </c>
      <c r="AK33" s="123">
        <f t="shared" si="160"/>
        <v>2260</v>
      </c>
      <c r="AL33" s="120">
        <f t="shared" si="161"/>
        <v>141.25</v>
      </c>
      <c r="AM33" s="44">
        <v>145</v>
      </c>
      <c r="AN33" s="44">
        <v>140</v>
      </c>
      <c r="AO33" s="44">
        <v>144</v>
      </c>
      <c r="AP33" s="44">
        <v>141</v>
      </c>
      <c r="AQ33" s="121">
        <f t="shared" si="162"/>
        <v>570</v>
      </c>
      <c r="AR33" s="119">
        <f t="shared" si="110"/>
        <v>570</v>
      </c>
      <c r="AS33" s="124">
        <f>IF(AQ33="","",AQ33/SUM(DY33:EB33))</f>
        <v>142.5</v>
      </c>
      <c r="AT33" s="123">
        <f t="shared" si="163"/>
        <v>2830</v>
      </c>
      <c r="AU33" s="120">
        <f>IF(AM33="","",AT33/SUM(DI33:EB33))</f>
        <v>141.5</v>
      </c>
      <c r="AV33" s="44">
        <v>137</v>
      </c>
      <c r="AW33" s="44">
        <v>144</v>
      </c>
      <c r="AX33" s="44">
        <v>141</v>
      </c>
      <c r="AY33" s="44">
        <v>140</v>
      </c>
      <c r="AZ33" s="121">
        <f t="shared" si="164"/>
        <v>562</v>
      </c>
      <c r="BA33" s="119">
        <f t="shared" si="113"/>
        <v>562</v>
      </c>
      <c r="BB33" s="124">
        <f>IF(AZ33="","",AZ33/SUM(EC33:EF33))</f>
        <v>140.5</v>
      </c>
      <c r="BC33" s="123">
        <f t="shared" si="165"/>
        <v>3392</v>
      </c>
      <c r="BD33" s="166">
        <f>IF(AV33="","",BC33/SUM(DI33:EF33))</f>
        <v>141.33333333333334</v>
      </c>
      <c r="BE33" s="44"/>
      <c r="BF33" s="44"/>
      <c r="BG33" s="44"/>
      <c r="BH33" s="44"/>
      <c r="BI33" s="121">
        <f t="shared" si="166"/>
      </c>
      <c r="BJ33" s="119">
        <f t="shared" si="116"/>
        <v>0</v>
      </c>
      <c r="BK33" s="124">
        <f>IF(BI33="","",BI33/SUM(EG33:EJ33))</f>
      </c>
      <c r="BL33" s="123">
        <f t="shared" si="167"/>
      </c>
      <c r="BM33" s="120">
        <f>IF(BE33="","",BL33/SUM(DI33:EJ33))</f>
      </c>
      <c r="BN33" s="44"/>
      <c r="BO33" s="44"/>
      <c r="BP33" s="44"/>
      <c r="BQ33" s="44"/>
      <c r="BR33" s="121">
        <f t="shared" si="168"/>
      </c>
      <c r="BS33" s="119">
        <f t="shared" si="119"/>
        <v>0</v>
      </c>
      <c r="BT33" s="124">
        <f>IF(BR33="","",BR33/SUM(EK33:EN33))</f>
      </c>
      <c r="BU33" s="123">
        <f t="shared" si="169"/>
      </c>
      <c r="BV33" s="120">
        <f>IF(BN33="","",BU33/SUM(DI33:EN33))</f>
      </c>
      <c r="BW33" s="44"/>
      <c r="BX33" s="44"/>
      <c r="BY33" s="44"/>
      <c r="BZ33" s="44"/>
      <c r="CA33" s="121">
        <f t="shared" si="170"/>
      </c>
      <c r="CB33" s="119">
        <f t="shared" si="122"/>
        <v>0</v>
      </c>
      <c r="CC33" s="124">
        <f>IF(CA33="","",CA33/SUM(EO33:ER33))</f>
      </c>
      <c r="CD33" s="123">
        <f t="shared" si="171"/>
      </c>
      <c r="CE33" s="120">
        <f>IF(BW33="","",CD33/SUM(DI33:ER33))</f>
      </c>
      <c r="CF33" s="44"/>
      <c r="CG33" s="44"/>
      <c r="CH33" s="44"/>
      <c r="CI33" s="44"/>
      <c r="CJ33" s="121">
        <f t="shared" si="172"/>
      </c>
      <c r="CK33" s="119">
        <f t="shared" si="125"/>
        <v>0</v>
      </c>
      <c r="CL33" s="124">
        <f>IF(CJ33="","",CJ33/SUM(ES33:EV33))</f>
      </c>
      <c r="CM33" s="123">
        <f t="shared" si="173"/>
      </c>
      <c r="CN33" s="120">
        <f>IF(CF33="","",CM33/SUM(DI33:EV33))</f>
      </c>
      <c r="CO33" s="44"/>
      <c r="CP33" s="44"/>
      <c r="CQ33" s="44"/>
      <c r="CR33" s="44"/>
      <c r="CS33" s="121">
        <f t="shared" si="174"/>
      </c>
      <c r="CT33" s="119">
        <f t="shared" si="128"/>
        <v>0</v>
      </c>
      <c r="CU33" s="124">
        <f>IF(CS33="","",CS33/SUM(EW33:EZ33))</f>
      </c>
      <c r="CV33" s="123">
        <f t="shared" si="175"/>
      </c>
      <c r="CW33" s="120">
        <f>IF(CO33="","",CV33/SUM(DI33:EZ33))</f>
      </c>
      <c r="CX33" s="44"/>
      <c r="CY33" s="44"/>
      <c r="CZ33" s="44"/>
      <c r="DA33" s="44"/>
      <c r="DB33" s="121">
        <f t="shared" si="176"/>
      </c>
      <c r="DC33" s="119">
        <f t="shared" si="131"/>
        <v>0</v>
      </c>
      <c r="DD33" s="124">
        <f>IF(DB33="","",DB33/SUM(FA33:FD33))</f>
      </c>
      <c r="DE33" s="123">
        <f t="shared" si="177"/>
      </c>
      <c r="DF33" s="120">
        <f>IF(CX33="","",DE33/SUM(DI33:FD33))</f>
      </c>
      <c r="DG33" s="82" t="str">
        <f t="shared" si="178"/>
        <v>A</v>
      </c>
      <c r="DH33" s="75">
        <f>IF(E33&gt;0,(J33+Q33+Z33+AI33+AR33+BA33+BJ33+BS33+CB33+CK33+CT33+DC33)/SUM(DI33:FD33),0)</f>
        <v>141.33333333333334</v>
      </c>
      <c r="DI33" s="125">
        <f t="shared" si="179"/>
        <v>1</v>
      </c>
      <c r="DJ33" s="125">
        <f t="shared" si="179"/>
        <v>1</v>
      </c>
      <c r="DK33" s="125">
        <f t="shared" si="179"/>
        <v>1</v>
      </c>
      <c r="DL33" s="125">
        <f t="shared" si="179"/>
        <v>1</v>
      </c>
      <c r="DM33" s="75">
        <f t="shared" si="134"/>
        <v>1</v>
      </c>
      <c r="DN33" s="75">
        <f t="shared" si="134"/>
        <v>1</v>
      </c>
      <c r="DO33" s="75">
        <f t="shared" si="134"/>
        <v>1</v>
      </c>
      <c r="DP33" s="75">
        <f t="shared" si="134"/>
        <v>1</v>
      </c>
      <c r="DQ33" s="125">
        <f t="shared" si="135"/>
        <v>1</v>
      </c>
      <c r="DR33" s="125">
        <f t="shared" si="136"/>
        <v>1</v>
      </c>
      <c r="DS33" s="125">
        <f t="shared" si="137"/>
        <v>1</v>
      </c>
      <c r="DT33" s="125">
        <f t="shared" si="138"/>
        <v>1</v>
      </c>
      <c r="DU33" s="75">
        <f t="shared" si="139"/>
        <v>1</v>
      </c>
      <c r="DV33" s="75">
        <f t="shared" si="139"/>
        <v>1</v>
      </c>
      <c r="DW33" s="75">
        <f t="shared" si="139"/>
        <v>1</v>
      </c>
      <c r="DX33" s="75">
        <f t="shared" si="139"/>
        <v>1</v>
      </c>
      <c r="DY33" s="125">
        <f t="shared" si="140"/>
        <v>1</v>
      </c>
      <c r="DZ33" s="125">
        <f t="shared" si="140"/>
        <v>1</v>
      </c>
      <c r="EA33" s="125">
        <f t="shared" si="140"/>
        <v>1</v>
      </c>
      <c r="EB33" s="125">
        <f t="shared" si="140"/>
        <v>1</v>
      </c>
      <c r="EC33" s="75">
        <f t="shared" si="141"/>
        <v>1</v>
      </c>
      <c r="ED33" s="75">
        <f t="shared" si="141"/>
        <v>1</v>
      </c>
      <c r="EE33" s="75">
        <f t="shared" si="141"/>
        <v>1</v>
      </c>
      <c r="EF33" s="75">
        <f t="shared" si="141"/>
        <v>1</v>
      </c>
      <c r="EG33" s="125">
        <f t="shared" si="142"/>
        <v>0</v>
      </c>
      <c r="EH33" s="125">
        <f t="shared" si="142"/>
        <v>0</v>
      </c>
      <c r="EI33" s="125">
        <f t="shared" si="142"/>
        <v>0</v>
      </c>
      <c r="EJ33" s="125">
        <f t="shared" si="142"/>
        <v>0</v>
      </c>
      <c r="EK33" s="75">
        <f t="shared" si="143"/>
        <v>0</v>
      </c>
      <c r="EL33" s="75">
        <f t="shared" si="143"/>
        <v>0</v>
      </c>
      <c r="EM33" s="75">
        <f t="shared" si="143"/>
        <v>0</v>
      </c>
      <c r="EN33" s="75">
        <f t="shared" si="143"/>
        <v>0</v>
      </c>
      <c r="EO33" s="125">
        <f t="shared" si="144"/>
        <v>0</v>
      </c>
      <c r="EP33" s="125">
        <f t="shared" si="144"/>
        <v>0</v>
      </c>
      <c r="EQ33" s="125">
        <f t="shared" si="144"/>
        <v>0</v>
      </c>
      <c r="ER33" s="125">
        <f t="shared" si="144"/>
        <v>0</v>
      </c>
      <c r="ES33" s="75">
        <f t="shared" si="145"/>
        <v>0</v>
      </c>
      <c r="ET33" s="75">
        <f t="shared" si="145"/>
        <v>0</v>
      </c>
      <c r="EU33" s="75">
        <f t="shared" si="145"/>
        <v>0</v>
      </c>
      <c r="EV33" s="75">
        <f t="shared" si="145"/>
        <v>0</v>
      </c>
      <c r="EW33" s="125">
        <f t="shared" si="146"/>
        <v>0</v>
      </c>
      <c r="EX33" s="125">
        <f t="shared" si="146"/>
        <v>0</v>
      </c>
      <c r="EY33" s="125">
        <f t="shared" si="146"/>
        <v>0</v>
      </c>
      <c r="EZ33" s="125">
        <f t="shared" si="146"/>
        <v>0</v>
      </c>
      <c r="FA33" s="75">
        <f t="shared" si="147"/>
        <v>0</v>
      </c>
      <c r="FB33" s="75">
        <f t="shared" si="147"/>
        <v>0</v>
      </c>
      <c r="FC33" s="75">
        <f t="shared" si="147"/>
        <v>0</v>
      </c>
      <c r="FD33" s="75">
        <f t="shared" si="147"/>
        <v>0</v>
      </c>
    </row>
    <row r="34" spans="1:160" ht="11.25">
      <c r="A34" s="126" t="s">
        <v>33</v>
      </c>
      <c r="B34" s="182">
        <v>48</v>
      </c>
      <c r="C34" s="44" t="s">
        <v>46</v>
      </c>
      <c r="D34" s="116">
        <f>IF(E34="","",SUM(DI34:FD34))</f>
      </c>
      <c r="E34" s="117"/>
      <c r="F34" s="117"/>
      <c r="G34" s="117"/>
      <c r="H34" s="117"/>
      <c r="I34" s="118">
        <f t="shared" si="148"/>
      </c>
      <c r="J34" s="119">
        <f t="shared" si="92"/>
        <v>0</v>
      </c>
      <c r="K34" s="120">
        <f t="shared" si="149"/>
      </c>
      <c r="L34" s="44"/>
      <c r="M34" s="44"/>
      <c r="N34" s="44"/>
      <c r="O34" s="44"/>
      <c r="P34" s="121">
        <f t="shared" si="150"/>
      </c>
      <c r="Q34" s="119">
        <f t="shared" si="95"/>
        <v>0</v>
      </c>
      <c r="R34" s="122">
        <f t="shared" si="151"/>
      </c>
      <c r="S34" s="123">
        <f t="shared" si="152"/>
      </c>
      <c r="T34" s="120">
        <f t="shared" si="153"/>
      </c>
      <c r="U34" s="44"/>
      <c r="V34" s="44"/>
      <c r="W34" s="44"/>
      <c r="X34" s="44"/>
      <c r="Y34" s="121">
        <f t="shared" si="154"/>
      </c>
      <c r="Z34" s="119">
        <f t="shared" si="100"/>
        <v>0</v>
      </c>
      <c r="AA34" s="124">
        <f t="shared" si="155"/>
      </c>
      <c r="AB34" s="123">
        <f t="shared" si="156"/>
      </c>
      <c r="AC34" s="120">
        <f t="shared" si="157"/>
      </c>
      <c r="AD34" s="44"/>
      <c r="AE34" s="44"/>
      <c r="AF34" s="44"/>
      <c r="AG34" s="44"/>
      <c r="AH34" s="121">
        <f t="shared" si="158"/>
      </c>
      <c r="AI34" s="119">
        <f t="shared" si="105"/>
        <v>0</v>
      </c>
      <c r="AJ34" s="124">
        <f t="shared" si="159"/>
      </c>
      <c r="AK34" s="123">
        <f t="shared" si="160"/>
      </c>
      <c r="AL34" s="120">
        <f t="shared" si="161"/>
      </c>
      <c r="AM34" s="44"/>
      <c r="AN34" s="44"/>
      <c r="AO34" s="44"/>
      <c r="AP34" s="44"/>
      <c r="AQ34" s="121">
        <f t="shared" si="162"/>
      </c>
      <c r="AR34" s="119">
        <f t="shared" si="110"/>
        <v>0</v>
      </c>
      <c r="AS34" s="124">
        <f>IF(AQ34="","",AQ34/SUM(DY34:EB34))</f>
      </c>
      <c r="AT34" s="123">
        <f t="shared" si="163"/>
      </c>
      <c r="AU34" s="120">
        <f>IF(AM34="","",AT34/SUM(DI34:EB34))</f>
      </c>
      <c r="AV34" s="44"/>
      <c r="AW34" s="44"/>
      <c r="AX34" s="44"/>
      <c r="AY34" s="44"/>
      <c r="AZ34" s="121">
        <f t="shared" si="164"/>
      </c>
      <c r="BA34" s="119">
        <f t="shared" si="113"/>
        <v>0</v>
      </c>
      <c r="BB34" s="124">
        <f>IF(AZ34="","",AZ34/SUM(EC34:EF34))</f>
      </c>
      <c r="BC34" s="123">
        <f t="shared" si="165"/>
      </c>
      <c r="BD34" s="165">
        <f>IF(AV34="","",BC34/SUM(DI34:EF34))</f>
      </c>
      <c r="BE34" s="44"/>
      <c r="BF34" s="44"/>
      <c r="BG34" s="44"/>
      <c r="BH34" s="44"/>
      <c r="BI34" s="121">
        <f t="shared" si="166"/>
      </c>
      <c r="BJ34" s="119">
        <f t="shared" si="116"/>
        <v>0</v>
      </c>
      <c r="BK34" s="124">
        <f>IF(BI34="","",BI34/SUM(EG34:EJ34))</f>
      </c>
      <c r="BL34" s="123">
        <f t="shared" si="167"/>
      </c>
      <c r="BM34" s="120">
        <f>IF(BE34="","",BL34/SUM(DI34:EJ34))</f>
      </c>
      <c r="BN34" s="44"/>
      <c r="BO34" s="44"/>
      <c r="BP34" s="44"/>
      <c r="BQ34" s="44"/>
      <c r="BR34" s="121">
        <f t="shared" si="168"/>
      </c>
      <c r="BS34" s="119">
        <f t="shared" si="119"/>
        <v>0</v>
      </c>
      <c r="BT34" s="124">
        <f>IF(BR34="","",BR34/SUM(EK34:EN34))</f>
      </c>
      <c r="BU34" s="123">
        <f t="shared" si="169"/>
      </c>
      <c r="BV34" s="120">
        <f>IF(BN34="","",BU34/SUM(DI34:EN34))</f>
      </c>
      <c r="BW34" s="44"/>
      <c r="BX34" s="44"/>
      <c r="BY34" s="44"/>
      <c r="BZ34" s="44"/>
      <c r="CA34" s="121">
        <f t="shared" si="170"/>
      </c>
      <c r="CB34" s="119">
        <f t="shared" si="122"/>
        <v>0</v>
      </c>
      <c r="CC34" s="124">
        <f>IF(CA34="","",CA34/SUM(EO34:ER34))</f>
      </c>
      <c r="CD34" s="123">
        <f t="shared" si="171"/>
      </c>
      <c r="CE34" s="120">
        <f>IF(BW34="","",CD34/SUM(DI34:ER34))</f>
      </c>
      <c r="CF34" s="44"/>
      <c r="CG34" s="44"/>
      <c r="CH34" s="44"/>
      <c r="CI34" s="44"/>
      <c r="CJ34" s="121">
        <f t="shared" si="172"/>
      </c>
      <c r="CK34" s="119">
        <f t="shared" si="125"/>
        <v>0</v>
      </c>
      <c r="CL34" s="124">
        <f>IF(CJ34="","",CJ34/SUM(ES34:EV34))</f>
      </c>
      <c r="CM34" s="123">
        <f t="shared" si="173"/>
      </c>
      <c r="CN34" s="120">
        <f>IF(CF34="","",CM34/SUM(DI34:EV34))</f>
      </c>
      <c r="CO34" s="44"/>
      <c r="CP34" s="44"/>
      <c r="CQ34" s="44"/>
      <c r="CR34" s="44"/>
      <c r="CS34" s="121">
        <f t="shared" si="174"/>
      </c>
      <c r="CT34" s="119">
        <f t="shared" si="128"/>
        <v>0</v>
      </c>
      <c r="CU34" s="124">
        <f>IF(CS34="","",CS34/SUM(EW34:EZ34))</f>
      </c>
      <c r="CV34" s="123">
        <f t="shared" si="175"/>
      </c>
      <c r="CW34" s="120">
        <f>IF(CO34="","",CV34/SUM(DI34:EZ34))</f>
      </c>
      <c r="CX34" s="44"/>
      <c r="CY34" s="44"/>
      <c r="CZ34" s="44"/>
      <c r="DA34" s="44"/>
      <c r="DB34" s="121">
        <f t="shared" si="176"/>
      </c>
      <c r="DC34" s="119">
        <f t="shared" si="131"/>
        <v>0</v>
      </c>
      <c r="DD34" s="124">
        <f>IF(DB34="","",DB34/SUM(FA34:FD34))</f>
      </c>
      <c r="DE34" s="123">
        <f t="shared" si="177"/>
      </c>
      <c r="DF34" s="120">
        <f>IF(CX34="","",DE34/SUM(DI34:FD34))</f>
      </c>
      <c r="DG34" s="82" t="str">
        <f t="shared" si="178"/>
        <v>A</v>
      </c>
      <c r="DH34" s="75">
        <f>IF(E34&gt;0,(J34+Q34+Z34+AI34+AR34+BA34+BJ34+BS34+CB34+CK34+CT34+DC34)/SUM(DI34:FD34),0)</f>
        <v>0</v>
      </c>
      <c r="DI34" s="125">
        <f t="shared" si="179"/>
        <v>0</v>
      </c>
      <c r="DJ34" s="125">
        <f t="shared" si="179"/>
        <v>0</v>
      </c>
      <c r="DK34" s="125">
        <f t="shared" si="179"/>
        <v>0</v>
      </c>
      <c r="DL34" s="125">
        <f t="shared" si="179"/>
        <v>0</v>
      </c>
      <c r="DM34" s="75">
        <f t="shared" si="134"/>
        <v>0</v>
      </c>
      <c r="DN34" s="75">
        <f t="shared" si="134"/>
        <v>0</v>
      </c>
      <c r="DO34" s="75">
        <f t="shared" si="134"/>
        <v>0</v>
      </c>
      <c r="DP34" s="75">
        <f t="shared" si="134"/>
        <v>0</v>
      </c>
      <c r="DQ34" s="125">
        <f t="shared" si="135"/>
        <v>0</v>
      </c>
      <c r="DR34" s="125">
        <f t="shared" si="136"/>
        <v>0</v>
      </c>
      <c r="DS34" s="125">
        <f t="shared" si="137"/>
        <v>0</v>
      </c>
      <c r="DT34" s="125">
        <f t="shared" si="138"/>
        <v>0</v>
      </c>
      <c r="DU34" s="75">
        <f t="shared" si="139"/>
        <v>0</v>
      </c>
      <c r="DV34" s="75">
        <f t="shared" si="139"/>
        <v>0</v>
      </c>
      <c r="DW34" s="75">
        <f t="shared" si="139"/>
        <v>0</v>
      </c>
      <c r="DX34" s="75">
        <f t="shared" si="139"/>
        <v>0</v>
      </c>
      <c r="DY34" s="125">
        <f t="shared" si="140"/>
        <v>0</v>
      </c>
      <c r="DZ34" s="125">
        <f t="shared" si="140"/>
        <v>0</v>
      </c>
      <c r="EA34" s="125">
        <f t="shared" si="140"/>
        <v>0</v>
      </c>
      <c r="EB34" s="125">
        <f t="shared" si="140"/>
        <v>0</v>
      </c>
      <c r="EC34" s="75">
        <f t="shared" si="141"/>
        <v>0</v>
      </c>
      <c r="ED34" s="75">
        <f t="shared" si="141"/>
        <v>0</v>
      </c>
      <c r="EE34" s="75">
        <f t="shared" si="141"/>
        <v>0</v>
      </c>
      <c r="EF34" s="75">
        <f t="shared" si="141"/>
        <v>0</v>
      </c>
      <c r="EG34" s="125">
        <f t="shared" si="142"/>
        <v>0</v>
      </c>
      <c r="EH34" s="125">
        <f t="shared" si="142"/>
        <v>0</v>
      </c>
      <c r="EI34" s="125">
        <f t="shared" si="142"/>
        <v>0</v>
      </c>
      <c r="EJ34" s="125">
        <f t="shared" si="142"/>
        <v>0</v>
      </c>
      <c r="EK34" s="75">
        <f t="shared" si="143"/>
        <v>0</v>
      </c>
      <c r="EL34" s="75">
        <f t="shared" si="143"/>
        <v>0</v>
      </c>
      <c r="EM34" s="75">
        <f t="shared" si="143"/>
        <v>0</v>
      </c>
      <c r="EN34" s="75">
        <f t="shared" si="143"/>
        <v>0</v>
      </c>
      <c r="EO34" s="125">
        <f t="shared" si="144"/>
        <v>0</v>
      </c>
      <c r="EP34" s="125">
        <f t="shared" si="144"/>
        <v>0</v>
      </c>
      <c r="EQ34" s="125">
        <f t="shared" si="144"/>
        <v>0</v>
      </c>
      <c r="ER34" s="125">
        <f t="shared" si="144"/>
        <v>0</v>
      </c>
      <c r="ES34" s="75">
        <f t="shared" si="145"/>
        <v>0</v>
      </c>
      <c r="ET34" s="75">
        <f t="shared" si="145"/>
        <v>0</v>
      </c>
      <c r="EU34" s="75">
        <f t="shared" si="145"/>
        <v>0</v>
      </c>
      <c r="EV34" s="75">
        <f t="shared" si="145"/>
        <v>0</v>
      </c>
      <c r="EW34" s="125">
        <f t="shared" si="146"/>
        <v>0</v>
      </c>
      <c r="EX34" s="125">
        <f t="shared" si="146"/>
        <v>0</v>
      </c>
      <c r="EY34" s="125">
        <f t="shared" si="146"/>
        <v>0</v>
      </c>
      <c r="EZ34" s="125">
        <f t="shared" si="146"/>
        <v>0</v>
      </c>
      <c r="FA34" s="75">
        <f t="shared" si="147"/>
        <v>0</v>
      </c>
      <c r="FB34" s="75">
        <f t="shared" si="147"/>
        <v>0</v>
      </c>
      <c r="FC34" s="75">
        <f t="shared" si="147"/>
        <v>0</v>
      </c>
      <c r="FD34" s="75">
        <f t="shared" si="147"/>
        <v>0</v>
      </c>
    </row>
    <row r="35" spans="1:160" ht="11.25">
      <c r="A35" s="126" t="s">
        <v>33</v>
      </c>
      <c r="B35" s="182">
        <v>51</v>
      </c>
      <c r="C35" s="44" t="s">
        <v>95</v>
      </c>
      <c r="D35" s="116">
        <f>IF(E35="","",SUM(DI35:FD35))</f>
        <v>36</v>
      </c>
      <c r="E35" s="117">
        <v>138</v>
      </c>
      <c r="F35" s="117">
        <v>140</v>
      </c>
      <c r="G35" s="117">
        <v>137</v>
      </c>
      <c r="H35" s="117">
        <v>135</v>
      </c>
      <c r="I35" s="118">
        <f t="shared" si="91"/>
        <v>550</v>
      </c>
      <c r="J35" s="119">
        <f t="shared" si="92"/>
        <v>550</v>
      </c>
      <c r="K35" s="120">
        <f t="shared" si="93"/>
        <v>137.5</v>
      </c>
      <c r="L35" s="44">
        <v>131</v>
      </c>
      <c r="M35" s="44">
        <v>133</v>
      </c>
      <c r="N35" s="44">
        <v>115</v>
      </c>
      <c r="O35" s="44">
        <v>126</v>
      </c>
      <c r="P35" s="121">
        <f t="shared" si="94"/>
        <v>505</v>
      </c>
      <c r="Q35" s="119">
        <f t="shared" si="95"/>
        <v>505</v>
      </c>
      <c r="R35" s="122">
        <f t="shared" si="96"/>
        <v>126.25</v>
      </c>
      <c r="S35" s="123">
        <f t="shared" si="97"/>
        <v>1055</v>
      </c>
      <c r="T35" s="120">
        <f t="shared" si="98"/>
        <v>131.875</v>
      </c>
      <c r="U35" s="44">
        <v>143</v>
      </c>
      <c r="V35" s="44">
        <v>130</v>
      </c>
      <c r="W35" s="44">
        <v>135</v>
      </c>
      <c r="X35" s="44">
        <v>126</v>
      </c>
      <c r="Y35" s="121">
        <f t="shared" si="99"/>
        <v>534</v>
      </c>
      <c r="Z35" s="119">
        <f t="shared" si="100"/>
        <v>534</v>
      </c>
      <c r="AA35" s="124">
        <f t="shared" si="101"/>
        <v>133.5</v>
      </c>
      <c r="AB35" s="123">
        <f t="shared" si="102"/>
        <v>1589</v>
      </c>
      <c r="AC35" s="120">
        <f t="shared" si="103"/>
        <v>132.41666666666666</v>
      </c>
      <c r="AD35" s="44">
        <v>129</v>
      </c>
      <c r="AE35" s="44">
        <v>131</v>
      </c>
      <c r="AF35" s="44">
        <v>135</v>
      </c>
      <c r="AG35" s="44">
        <v>131</v>
      </c>
      <c r="AH35" s="121">
        <f t="shared" si="104"/>
        <v>526</v>
      </c>
      <c r="AI35" s="119">
        <f t="shared" si="105"/>
        <v>526</v>
      </c>
      <c r="AJ35" s="124">
        <f t="shared" si="106"/>
        <v>131.5</v>
      </c>
      <c r="AK35" s="123">
        <f t="shared" si="107"/>
        <v>2115</v>
      </c>
      <c r="AL35" s="120">
        <f t="shared" si="108"/>
        <v>132.1875</v>
      </c>
      <c r="AM35" s="44">
        <v>117</v>
      </c>
      <c r="AN35" s="44">
        <v>134</v>
      </c>
      <c r="AO35" s="44">
        <v>127</v>
      </c>
      <c r="AP35" s="44">
        <v>131</v>
      </c>
      <c r="AQ35" s="121">
        <f t="shared" si="109"/>
        <v>509</v>
      </c>
      <c r="AR35" s="119">
        <f t="shared" si="110"/>
        <v>509</v>
      </c>
      <c r="AS35" s="124">
        <f>IF(AQ35="","",AQ35/SUM(DY35:EB35))</f>
        <v>127.25</v>
      </c>
      <c r="AT35" s="123">
        <f t="shared" si="111"/>
        <v>2624</v>
      </c>
      <c r="AU35" s="120">
        <f>IF(AM35="","",AT35/SUM(DI35:EB35))</f>
        <v>131.2</v>
      </c>
      <c r="AV35" s="44">
        <v>134</v>
      </c>
      <c r="AW35" s="44">
        <v>132</v>
      </c>
      <c r="AX35" s="44">
        <v>138</v>
      </c>
      <c r="AY35" s="44">
        <v>128</v>
      </c>
      <c r="AZ35" s="121">
        <f t="shared" si="112"/>
        <v>532</v>
      </c>
      <c r="BA35" s="119">
        <f t="shared" si="113"/>
        <v>532</v>
      </c>
      <c r="BB35" s="124">
        <f>IF(AZ35="","",AZ35/SUM(EC35:EF35))</f>
        <v>133</v>
      </c>
      <c r="BC35" s="123">
        <f t="shared" si="114"/>
        <v>3156</v>
      </c>
      <c r="BD35" s="166">
        <f>IF(AV35="","",BC35/SUM(DI35:EF35))</f>
        <v>131.5</v>
      </c>
      <c r="BE35" s="44">
        <v>143</v>
      </c>
      <c r="BF35" s="44">
        <v>133</v>
      </c>
      <c r="BG35" s="44">
        <v>142</v>
      </c>
      <c r="BH35" s="44">
        <v>139</v>
      </c>
      <c r="BI35" s="121">
        <f t="shared" si="115"/>
        <v>557</v>
      </c>
      <c r="BJ35" s="119">
        <f t="shared" si="116"/>
        <v>557</v>
      </c>
      <c r="BK35" s="124">
        <f>IF(BI35="","",BI35/SUM(EG35:EJ35))</f>
        <v>139.25</v>
      </c>
      <c r="BL35" s="123">
        <f t="shared" si="117"/>
        <v>3713</v>
      </c>
      <c r="BM35" s="120">
        <f>IF(BE35="","",BL35/SUM(DI35:EJ35))</f>
        <v>132.60714285714286</v>
      </c>
      <c r="BN35" s="44">
        <v>137</v>
      </c>
      <c r="BO35" s="44">
        <v>137</v>
      </c>
      <c r="BP35" s="44">
        <v>129</v>
      </c>
      <c r="BQ35" s="44">
        <v>134</v>
      </c>
      <c r="BR35" s="121">
        <f t="shared" si="118"/>
        <v>537</v>
      </c>
      <c r="BS35" s="119">
        <f t="shared" si="119"/>
        <v>537</v>
      </c>
      <c r="BT35" s="124">
        <f>IF(BR35="","",BR35/SUM(EK35:EN35))</f>
        <v>134.25</v>
      </c>
      <c r="BU35" s="123">
        <f t="shared" si="120"/>
        <v>4250</v>
      </c>
      <c r="BV35" s="120">
        <f>IF(BN35="","",BU35/SUM(DI35:EN35))</f>
        <v>132.8125</v>
      </c>
      <c r="BW35" s="44">
        <v>132</v>
      </c>
      <c r="BX35" s="44">
        <v>141</v>
      </c>
      <c r="BY35" s="44">
        <v>135</v>
      </c>
      <c r="BZ35" s="44">
        <v>134</v>
      </c>
      <c r="CA35" s="121">
        <f t="shared" si="121"/>
        <v>542</v>
      </c>
      <c r="CB35" s="119">
        <f t="shared" si="122"/>
        <v>542</v>
      </c>
      <c r="CC35" s="124">
        <f>IF(CA35="","",CA35/SUM(EO35:ER35))</f>
        <v>135.5</v>
      </c>
      <c r="CD35" s="123">
        <f t="shared" si="123"/>
        <v>4792</v>
      </c>
      <c r="CE35" s="120">
        <f>IF(BW35="","",CD35/SUM(DI35:ER35))</f>
        <v>133.11111111111111</v>
      </c>
      <c r="CF35" s="44"/>
      <c r="CG35" s="44"/>
      <c r="CH35" s="44"/>
      <c r="CI35" s="44"/>
      <c r="CJ35" s="121">
        <f t="shared" si="124"/>
      </c>
      <c r="CK35" s="119">
        <f t="shared" si="125"/>
        <v>0</v>
      </c>
      <c r="CL35" s="124">
        <f>IF(CJ35="","",CJ35/SUM(ES35:EV35))</f>
      </c>
      <c r="CM35" s="123">
        <f t="shared" si="126"/>
      </c>
      <c r="CN35" s="120">
        <f>IF(CF35="","",CM35/SUM(DI35:EV35))</f>
      </c>
      <c r="CO35" s="44"/>
      <c r="CP35" s="44"/>
      <c r="CQ35" s="44"/>
      <c r="CR35" s="44"/>
      <c r="CS35" s="121">
        <f t="shared" si="127"/>
      </c>
      <c r="CT35" s="119">
        <f t="shared" si="128"/>
        <v>0</v>
      </c>
      <c r="CU35" s="124">
        <f>IF(CS35="","",CS35/SUM(EW35:EZ35))</f>
      </c>
      <c r="CV35" s="123">
        <f t="shared" si="129"/>
      </c>
      <c r="CW35" s="120">
        <f>IF(CO35="","",CV35/SUM(DI35:EZ35))</f>
      </c>
      <c r="CX35" s="44"/>
      <c r="CY35" s="44"/>
      <c r="CZ35" s="44"/>
      <c r="DA35" s="44"/>
      <c r="DB35" s="121">
        <f t="shared" si="130"/>
      </c>
      <c r="DC35" s="119">
        <f t="shared" si="131"/>
        <v>0</v>
      </c>
      <c r="DD35" s="124">
        <f>IF(DB35="","",DB35/SUM(FA35:FD35))</f>
      </c>
      <c r="DE35" s="123">
        <f t="shared" si="132"/>
      </c>
      <c r="DF35" s="120">
        <f>IF(CX35="","",DE35/SUM(DI35:FD35))</f>
      </c>
      <c r="DG35" s="82" t="str">
        <f t="shared" si="133"/>
        <v>A</v>
      </c>
      <c r="DH35" s="75">
        <f>IF(E35&gt;0,(J35+Q35+Z35+AI35+AR35+BA35+BJ35+BS35+CB35+CK35+CT35+DC35)/SUM(DI35:FD35),0)</f>
        <v>133.11111111111111</v>
      </c>
      <c r="DI35" s="125">
        <f aca="true" t="shared" si="180" ref="DI35:DL39">IF(E35&gt;0,1,0)</f>
        <v>1</v>
      </c>
      <c r="DJ35" s="125">
        <f t="shared" si="180"/>
        <v>1</v>
      </c>
      <c r="DK35" s="125">
        <f t="shared" si="180"/>
        <v>1</v>
      </c>
      <c r="DL35" s="125">
        <f t="shared" si="180"/>
        <v>1</v>
      </c>
      <c r="DM35" s="75">
        <f t="shared" si="134"/>
        <v>1</v>
      </c>
      <c r="DN35" s="75">
        <f t="shared" si="134"/>
        <v>1</v>
      </c>
      <c r="DO35" s="75">
        <f t="shared" si="134"/>
        <v>1</v>
      </c>
      <c r="DP35" s="75">
        <f t="shared" si="134"/>
        <v>1</v>
      </c>
      <c r="DQ35" s="125">
        <f t="shared" si="135"/>
        <v>1</v>
      </c>
      <c r="DR35" s="125">
        <f t="shared" si="136"/>
        <v>1</v>
      </c>
      <c r="DS35" s="125">
        <f t="shared" si="137"/>
        <v>1</v>
      </c>
      <c r="DT35" s="125">
        <f t="shared" si="138"/>
        <v>1</v>
      </c>
      <c r="DU35" s="75">
        <f t="shared" si="139"/>
        <v>1</v>
      </c>
      <c r="DV35" s="75">
        <f t="shared" si="139"/>
        <v>1</v>
      </c>
      <c r="DW35" s="75">
        <f t="shared" si="139"/>
        <v>1</v>
      </c>
      <c r="DX35" s="75">
        <f t="shared" si="139"/>
        <v>1</v>
      </c>
      <c r="DY35" s="125">
        <f t="shared" si="140"/>
        <v>1</v>
      </c>
      <c r="DZ35" s="125">
        <f t="shared" si="140"/>
        <v>1</v>
      </c>
      <c r="EA35" s="125">
        <f t="shared" si="140"/>
        <v>1</v>
      </c>
      <c r="EB35" s="125">
        <f t="shared" si="140"/>
        <v>1</v>
      </c>
      <c r="EC35" s="75">
        <f t="shared" si="141"/>
        <v>1</v>
      </c>
      <c r="ED35" s="75">
        <f t="shared" si="141"/>
        <v>1</v>
      </c>
      <c r="EE35" s="75">
        <f t="shared" si="141"/>
        <v>1</v>
      </c>
      <c r="EF35" s="75">
        <f t="shared" si="141"/>
        <v>1</v>
      </c>
      <c r="EG35" s="125">
        <f t="shared" si="142"/>
        <v>1</v>
      </c>
      <c r="EH35" s="125">
        <f t="shared" si="142"/>
        <v>1</v>
      </c>
      <c r="EI35" s="125">
        <f t="shared" si="142"/>
        <v>1</v>
      </c>
      <c r="EJ35" s="125">
        <f t="shared" si="142"/>
        <v>1</v>
      </c>
      <c r="EK35" s="75">
        <f t="shared" si="143"/>
        <v>1</v>
      </c>
      <c r="EL35" s="75">
        <f t="shared" si="143"/>
        <v>1</v>
      </c>
      <c r="EM35" s="75">
        <f t="shared" si="143"/>
        <v>1</v>
      </c>
      <c r="EN35" s="75">
        <f t="shared" si="143"/>
        <v>1</v>
      </c>
      <c r="EO35" s="125">
        <f t="shared" si="144"/>
        <v>1</v>
      </c>
      <c r="EP35" s="125">
        <f t="shared" si="144"/>
        <v>1</v>
      </c>
      <c r="EQ35" s="125">
        <f t="shared" si="144"/>
        <v>1</v>
      </c>
      <c r="ER35" s="125">
        <f t="shared" si="144"/>
        <v>1</v>
      </c>
      <c r="ES35" s="75">
        <f t="shared" si="145"/>
        <v>0</v>
      </c>
      <c r="ET35" s="75">
        <f t="shared" si="145"/>
        <v>0</v>
      </c>
      <c r="EU35" s="75">
        <f t="shared" si="145"/>
        <v>0</v>
      </c>
      <c r="EV35" s="75">
        <f t="shared" si="145"/>
        <v>0</v>
      </c>
      <c r="EW35" s="125">
        <f t="shared" si="146"/>
        <v>0</v>
      </c>
      <c r="EX35" s="125">
        <f t="shared" si="146"/>
        <v>0</v>
      </c>
      <c r="EY35" s="125">
        <f t="shared" si="146"/>
        <v>0</v>
      </c>
      <c r="EZ35" s="125">
        <f t="shared" si="146"/>
        <v>0</v>
      </c>
      <c r="FA35" s="75">
        <f t="shared" si="147"/>
        <v>0</v>
      </c>
      <c r="FB35" s="75">
        <f t="shared" si="147"/>
        <v>0</v>
      </c>
      <c r="FC35" s="75">
        <f t="shared" si="147"/>
        <v>0</v>
      </c>
      <c r="FD35" s="75">
        <f t="shared" si="147"/>
        <v>0</v>
      </c>
    </row>
    <row r="36" spans="1:160" ht="11.25">
      <c r="A36" s="126" t="s">
        <v>33</v>
      </c>
      <c r="B36" s="182">
        <v>65</v>
      </c>
      <c r="C36" s="44" t="s">
        <v>50</v>
      </c>
      <c r="D36" s="116">
        <f>IF(E36="","",SUM(DI36:FD36))</f>
        <v>7</v>
      </c>
      <c r="E36" s="117">
        <v>122</v>
      </c>
      <c r="F36" s="117">
        <v>135</v>
      </c>
      <c r="G36" s="117">
        <v>132</v>
      </c>
      <c r="H36" s="117">
        <v>133</v>
      </c>
      <c r="I36" s="118">
        <f t="shared" si="91"/>
        <v>522</v>
      </c>
      <c r="J36" s="119">
        <f t="shared" si="92"/>
        <v>522</v>
      </c>
      <c r="K36" s="120">
        <f t="shared" si="93"/>
        <v>130.5</v>
      </c>
      <c r="L36" s="44">
        <v>106</v>
      </c>
      <c r="M36" s="44">
        <v>124</v>
      </c>
      <c r="N36" s="44">
        <v>142</v>
      </c>
      <c r="O36" s="44"/>
      <c r="P36" s="121">
        <f t="shared" si="94"/>
        <v>372</v>
      </c>
      <c r="Q36" s="119">
        <f t="shared" si="95"/>
        <v>372</v>
      </c>
      <c r="R36" s="122">
        <f t="shared" si="96"/>
        <v>124</v>
      </c>
      <c r="S36" s="123">
        <f t="shared" si="97"/>
        <v>894</v>
      </c>
      <c r="T36" s="120">
        <f t="shared" si="98"/>
        <v>127.71428571428571</v>
      </c>
      <c r="U36" s="44"/>
      <c r="V36" s="44"/>
      <c r="W36" s="44"/>
      <c r="X36" s="44"/>
      <c r="Y36" s="121">
        <f t="shared" si="99"/>
      </c>
      <c r="Z36" s="119">
        <f t="shared" si="100"/>
        <v>0</v>
      </c>
      <c r="AA36" s="124">
        <f t="shared" si="101"/>
      </c>
      <c r="AB36" s="123">
        <f t="shared" si="102"/>
      </c>
      <c r="AC36" s="120">
        <f t="shared" si="103"/>
      </c>
      <c r="AD36" s="44"/>
      <c r="AE36" s="44"/>
      <c r="AF36" s="44"/>
      <c r="AG36" s="44"/>
      <c r="AH36" s="121">
        <f t="shared" si="104"/>
      </c>
      <c r="AI36" s="119">
        <f t="shared" si="105"/>
        <v>0</v>
      </c>
      <c r="AJ36" s="124">
        <f t="shared" si="106"/>
      </c>
      <c r="AK36" s="123">
        <f t="shared" si="107"/>
      </c>
      <c r="AL36" s="120">
        <f t="shared" si="108"/>
      </c>
      <c r="AM36" s="44"/>
      <c r="AN36" s="44"/>
      <c r="AO36" s="44"/>
      <c r="AP36" s="44"/>
      <c r="AQ36" s="121">
        <f t="shared" si="109"/>
      </c>
      <c r="AR36" s="119">
        <f t="shared" si="110"/>
        <v>0</v>
      </c>
      <c r="AS36" s="124">
        <f>IF(AQ36="","",AQ36/SUM(DY36:EB36))</f>
      </c>
      <c r="AT36" s="123">
        <f t="shared" si="111"/>
      </c>
      <c r="AU36" s="120">
        <f>IF(AM36="","",AT36/SUM(DI36:EB36))</f>
      </c>
      <c r="AV36" s="44"/>
      <c r="AW36" s="44"/>
      <c r="AX36" s="44"/>
      <c r="AY36" s="44"/>
      <c r="AZ36" s="121">
        <f t="shared" si="112"/>
      </c>
      <c r="BA36" s="119">
        <f t="shared" si="113"/>
        <v>0</v>
      </c>
      <c r="BB36" s="124">
        <f>IF(AZ36="","",AZ36/SUM(EC36:EF36))</f>
      </c>
      <c r="BC36" s="123">
        <f t="shared" si="114"/>
      </c>
      <c r="BD36" s="165">
        <f>IF(AV36="","",BC36/SUM(DI36:EF36))</f>
      </c>
      <c r="BE36" s="44"/>
      <c r="BF36" s="44"/>
      <c r="BG36" s="44"/>
      <c r="BH36" s="44"/>
      <c r="BI36" s="121">
        <f t="shared" si="115"/>
      </c>
      <c r="BJ36" s="119">
        <f t="shared" si="116"/>
        <v>0</v>
      </c>
      <c r="BK36" s="124">
        <f>IF(BI36="","",BI36/SUM(EG36:EJ36))</f>
      </c>
      <c r="BL36" s="123">
        <f t="shared" si="117"/>
      </c>
      <c r="BM36" s="120">
        <f>IF(BE36="","",BL36/SUM(DI36:EJ36))</f>
      </c>
      <c r="BN36" s="44"/>
      <c r="BO36" s="44"/>
      <c r="BP36" s="44"/>
      <c r="BQ36" s="44"/>
      <c r="BR36" s="121">
        <f t="shared" si="118"/>
      </c>
      <c r="BS36" s="119">
        <f t="shared" si="119"/>
        <v>0</v>
      </c>
      <c r="BT36" s="124">
        <f>IF(BR36="","",BR36/SUM(EK36:EN36))</f>
      </c>
      <c r="BU36" s="123">
        <f t="shared" si="120"/>
      </c>
      <c r="BV36" s="120">
        <f>IF(BN36="","",BU36/SUM(DI36:EN36))</f>
      </c>
      <c r="BW36" s="44"/>
      <c r="BX36" s="44"/>
      <c r="BY36" s="44"/>
      <c r="BZ36" s="44"/>
      <c r="CA36" s="121">
        <f t="shared" si="121"/>
      </c>
      <c r="CB36" s="119">
        <f t="shared" si="122"/>
        <v>0</v>
      </c>
      <c r="CC36" s="124">
        <f>IF(CA36="","",CA36/SUM(EO36:ER36))</f>
      </c>
      <c r="CD36" s="123">
        <f t="shared" si="123"/>
      </c>
      <c r="CE36" s="120">
        <f>IF(BW36="","",CD36/SUM(DI36:ER36))</f>
      </c>
      <c r="CF36" s="44"/>
      <c r="CG36" s="44"/>
      <c r="CH36" s="44"/>
      <c r="CI36" s="44"/>
      <c r="CJ36" s="121">
        <f t="shared" si="124"/>
      </c>
      <c r="CK36" s="119">
        <f t="shared" si="125"/>
        <v>0</v>
      </c>
      <c r="CL36" s="124">
        <f>IF(CJ36="","",CJ36/SUM(ES36:EV36))</f>
      </c>
      <c r="CM36" s="123">
        <f t="shared" si="126"/>
      </c>
      <c r="CN36" s="120">
        <f>IF(CF36="","",CM36/SUM(DI36:EV36))</f>
      </c>
      <c r="CO36" s="44"/>
      <c r="CP36" s="44"/>
      <c r="CQ36" s="44"/>
      <c r="CR36" s="44"/>
      <c r="CS36" s="121">
        <f t="shared" si="127"/>
      </c>
      <c r="CT36" s="119">
        <f t="shared" si="128"/>
        <v>0</v>
      </c>
      <c r="CU36" s="124">
        <f>IF(CS36="","",CS36/SUM(EW36:EZ36))</f>
      </c>
      <c r="CV36" s="123">
        <f t="shared" si="129"/>
      </c>
      <c r="CW36" s="120">
        <f>IF(CO36="","",CV36/SUM(DI36:EZ36))</f>
      </c>
      <c r="CX36" s="44"/>
      <c r="CY36" s="44"/>
      <c r="CZ36" s="44"/>
      <c r="DA36" s="44"/>
      <c r="DB36" s="121">
        <f t="shared" si="130"/>
      </c>
      <c r="DC36" s="119">
        <f t="shared" si="131"/>
        <v>0</v>
      </c>
      <c r="DD36" s="124">
        <f>IF(DB36="","",DB36/SUM(FA36:FD36))</f>
      </c>
      <c r="DE36" s="123">
        <f t="shared" si="132"/>
      </c>
      <c r="DF36" s="120">
        <f>IF(CX36="","",DE36/SUM(DI36:FD36))</f>
      </c>
      <c r="DG36" s="82" t="str">
        <f t="shared" si="133"/>
        <v>A</v>
      </c>
      <c r="DH36" s="75">
        <f>IF(E36&gt;0,(J36+Q36+Z36+AI36+AR36+BA36+BJ36+BS36+CB36+CK36+CT36+DC36)/SUM(DI36:FD36),0)</f>
        <v>127.71428571428571</v>
      </c>
      <c r="DI36" s="125">
        <f t="shared" si="180"/>
        <v>1</v>
      </c>
      <c r="DJ36" s="125">
        <f t="shared" si="180"/>
        <v>1</v>
      </c>
      <c r="DK36" s="125">
        <f t="shared" si="180"/>
        <v>1</v>
      </c>
      <c r="DL36" s="125">
        <f t="shared" si="180"/>
        <v>1</v>
      </c>
      <c r="DM36" s="75">
        <f aca="true" t="shared" si="181" ref="DM36:DP37">IF(L36&gt;0,1,0)</f>
        <v>1</v>
      </c>
      <c r="DN36" s="75">
        <f t="shared" si="181"/>
        <v>1</v>
      </c>
      <c r="DO36" s="75">
        <f t="shared" si="181"/>
        <v>1</v>
      </c>
      <c r="DP36" s="75">
        <f t="shared" si="181"/>
        <v>0</v>
      </c>
      <c r="DQ36" s="125">
        <f t="shared" si="135"/>
        <v>0</v>
      </c>
      <c r="DR36" s="125">
        <f t="shared" si="136"/>
        <v>0</v>
      </c>
      <c r="DS36" s="125">
        <f t="shared" si="137"/>
        <v>0</v>
      </c>
      <c r="DT36" s="125">
        <f t="shared" si="138"/>
        <v>0</v>
      </c>
      <c r="DU36" s="75">
        <f aca="true" t="shared" si="182" ref="DU36:DX37">IF(AD36&gt;0,1,0)</f>
        <v>0</v>
      </c>
      <c r="DV36" s="75">
        <f t="shared" si="182"/>
        <v>0</v>
      </c>
      <c r="DW36" s="75">
        <f t="shared" si="182"/>
        <v>0</v>
      </c>
      <c r="DX36" s="75">
        <f t="shared" si="182"/>
        <v>0</v>
      </c>
      <c r="DY36" s="125">
        <f aca="true" t="shared" si="183" ref="DY36:EB37">IF(AM36&gt;0,1,0)</f>
        <v>0</v>
      </c>
      <c r="DZ36" s="125">
        <f t="shared" si="183"/>
        <v>0</v>
      </c>
      <c r="EA36" s="125">
        <f t="shared" si="183"/>
        <v>0</v>
      </c>
      <c r="EB36" s="125">
        <f t="shared" si="183"/>
        <v>0</v>
      </c>
      <c r="EC36" s="75">
        <f aca="true" t="shared" si="184" ref="EC36:EF37">IF(AV36&gt;0,1,0)</f>
        <v>0</v>
      </c>
      <c r="ED36" s="75">
        <f t="shared" si="184"/>
        <v>0</v>
      </c>
      <c r="EE36" s="75">
        <f t="shared" si="184"/>
        <v>0</v>
      </c>
      <c r="EF36" s="75">
        <f t="shared" si="184"/>
        <v>0</v>
      </c>
      <c r="EG36" s="125">
        <f aca="true" t="shared" si="185" ref="EG36:EJ37">IF(BE36&gt;0,1,0)</f>
        <v>0</v>
      </c>
      <c r="EH36" s="125">
        <f t="shared" si="185"/>
        <v>0</v>
      </c>
      <c r="EI36" s="125">
        <f t="shared" si="185"/>
        <v>0</v>
      </c>
      <c r="EJ36" s="125">
        <f t="shared" si="185"/>
        <v>0</v>
      </c>
      <c r="EK36" s="75">
        <f aca="true" t="shared" si="186" ref="EK36:EN37">IF(BN36&gt;0,1,0)</f>
        <v>0</v>
      </c>
      <c r="EL36" s="75">
        <f t="shared" si="186"/>
        <v>0</v>
      </c>
      <c r="EM36" s="75">
        <f t="shared" si="186"/>
        <v>0</v>
      </c>
      <c r="EN36" s="75">
        <f t="shared" si="186"/>
        <v>0</v>
      </c>
      <c r="EO36" s="125">
        <f aca="true" t="shared" si="187" ref="EO36:ER37">IF(BW36&gt;0,1,0)</f>
        <v>0</v>
      </c>
      <c r="EP36" s="125">
        <f t="shared" si="187"/>
        <v>0</v>
      </c>
      <c r="EQ36" s="125">
        <f t="shared" si="187"/>
        <v>0</v>
      </c>
      <c r="ER36" s="125">
        <f t="shared" si="187"/>
        <v>0</v>
      </c>
      <c r="ES36" s="75">
        <f aca="true" t="shared" si="188" ref="ES36:EV37">IF(CF36&gt;0,1,0)</f>
        <v>0</v>
      </c>
      <c r="ET36" s="75">
        <f t="shared" si="188"/>
        <v>0</v>
      </c>
      <c r="EU36" s="75">
        <f t="shared" si="188"/>
        <v>0</v>
      </c>
      <c r="EV36" s="75">
        <f t="shared" si="188"/>
        <v>0</v>
      </c>
      <c r="EW36" s="125">
        <f aca="true" t="shared" si="189" ref="EW36:EZ37">IF(CO36&gt;0,1,0)</f>
        <v>0</v>
      </c>
      <c r="EX36" s="125">
        <f t="shared" si="189"/>
        <v>0</v>
      </c>
      <c r="EY36" s="125">
        <f t="shared" si="189"/>
        <v>0</v>
      </c>
      <c r="EZ36" s="125">
        <f t="shared" si="189"/>
        <v>0</v>
      </c>
      <c r="FA36" s="75">
        <f aca="true" t="shared" si="190" ref="FA36:FD37">IF(CX36&gt;0,1,0)</f>
        <v>0</v>
      </c>
      <c r="FB36" s="75">
        <f t="shared" si="190"/>
        <v>0</v>
      </c>
      <c r="FC36" s="75">
        <f t="shared" si="190"/>
        <v>0</v>
      </c>
      <c r="FD36" s="75">
        <f t="shared" si="190"/>
        <v>0</v>
      </c>
    </row>
    <row r="37" spans="1:160" ht="11.25">
      <c r="A37" s="126" t="s">
        <v>33</v>
      </c>
      <c r="B37" s="182">
        <v>66</v>
      </c>
      <c r="C37" s="44" t="s">
        <v>51</v>
      </c>
      <c r="D37" s="116">
        <f>IF(E37="","",SUM(DI37:FD37))</f>
        <v>22</v>
      </c>
      <c r="E37" s="117">
        <v>149</v>
      </c>
      <c r="F37" s="117">
        <v>143</v>
      </c>
      <c r="G37" s="117">
        <v>138</v>
      </c>
      <c r="H37" s="117">
        <v>141</v>
      </c>
      <c r="I37" s="118">
        <f t="shared" si="91"/>
        <v>571</v>
      </c>
      <c r="J37" s="119">
        <f t="shared" si="92"/>
        <v>571</v>
      </c>
      <c r="K37" s="120">
        <f t="shared" si="93"/>
        <v>142.75</v>
      </c>
      <c r="L37" s="44">
        <v>139</v>
      </c>
      <c r="M37" s="44">
        <v>141</v>
      </c>
      <c r="N37" s="44">
        <v>137</v>
      </c>
      <c r="O37" s="44">
        <v>135</v>
      </c>
      <c r="P37" s="121">
        <f t="shared" si="94"/>
        <v>552</v>
      </c>
      <c r="Q37" s="119">
        <f t="shared" si="95"/>
        <v>552</v>
      </c>
      <c r="R37" s="122">
        <f t="shared" si="96"/>
        <v>138</v>
      </c>
      <c r="S37" s="123">
        <f t="shared" si="97"/>
        <v>1123</v>
      </c>
      <c r="T37" s="120">
        <f t="shared" si="98"/>
        <v>140.375</v>
      </c>
      <c r="U37" s="44">
        <v>143</v>
      </c>
      <c r="V37" s="44">
        <v>143</v>
      </c>
      <c r="W37" s="44">
        <v>147</v>
      </c>
      <c r="X37" s="44">
        <v>145</v>
      </c>
      <c r="Y37" s="121">
        <f t="shared" si="99"/>
        <v>578</v>
      </c>
      <c r="Z37" s="119">
        <f t="shared" si="100"/>
        <v>578</v>
      </c>
      <c r="AA37" s="124">
        <f t="shared" si="101"/>
        <v>144.5</v>
      </c>
      <c r="AB37" s="123">
        <f t="shared" si="102"/>
        <v>1701</v>
      </c>
      <c r="AC37" s="120">
        <f t="shared" si="103"/>
        <v>141.75</v>
      </c>
      <c r="AD37" s="44">
        <v>146</v>
      </c>
      <c r="AE37" s="44">
        <v>149</v>
      </c>
      <c r="AF37" s="44">
        <v>145</v>
      </c>
      <c r="AG37" s="44">
        <v>132</v>
      </c>
      <c r="AH37" s="121">
        <f t="shared" si="104"/>
        <v>572</v>
      </c>
      <c r="AI37" s="119">
        <f t="shared" si="105"/>
        <v>572</v>
      </c>
      <c r="AJ37" s="124">
        <f t="shared" si="106"/>
        <v>143</v>
      </c>
      <c r="AK37" s="123">
        <f t="shared" si="107"/>
        <v>2273</v>
      </c>
      <c r="AL37" s="120">
        <f t="shared" si="108"/>
        <v>142.0625</v>
      </c>
      <c r="AM37" s="44">
        <v>134</v>
      </c>
      <c r="AN37" s="44">
        <v>141</v>
      </c>
      <c r="AO37" s="44">
        <v>144</v>
      </c>
      <c r="AP37" s="44">
        <v>142</v>
      </c>
      <c r="AQ37" s="121">
        <f t="shared" si="109"/>
        <v>561</v>
      </c>
      <c r="AR37" s="119">
        <f t="shared" si="110"/>
        <v>561</v>
      </c>
      <c r="AS37" s="124">
        <f>IF(AQ37="","",AQ37/SUM(DY37:EB37))</f>
        <v>140.25</v>
      </c>
      <c r="AT37" s="123">
        <f t="shared" si="111"/>
        <v>2834</v>
      </c>
      <c r="AU37" s="120">
        <f>IF(AM37="","",AT37/SUM(DI37:EB37))</f>
        <v>141.7</v>
      </c>
      <c r="AV37" s="44">
        <v>144</v>
      </c>
      <c r="AW37" s="44">
        <v>139</v>
      </c>
      <c r="AX37" s="44"/>
      <c r="AY37" s="44"/>
      <c r="AZ37" s="121">
        <f t="shared" si="112"/>
        <v>283</v>
      </c>
      <c r="BA37" s="119">
        <f t="shared" si="113"/>
        <v>283</v>
      </c>
      <c r="BB37" s="124">
        <f>IF(AZ37="","",AZ37/SUM(EC37:EF37))</f>
        <v>141.5</v>
      </c>
      <c r="BC37" s="123">
        <f t="shared" si="114"/>
        <v>3117</v>
      </c>
      <c r="BD37" s="165">
        <f>IF(AV37="","",BC37/SUM(DI37:EF37))</f>
        <v>141.6818181818182</v>
      </c>
      <c r="BE37" s="44"/>
      <c r="BF37" s="44"/>
      <c r="BG37" s="44"/>
      <c r="BH37" s="44"/>
      <c r="BI37" s="121">
        <f t="shared" si="115"/>
      </c>
      <c r="BJ37" s="119">
        <f t="shared" si="116"/>
        <v>0</v>
      </c>
      <c r="BK37" s="124">
        <f>IF(BI37="","",BI37/SUM(EG37:EJ37))</f>
      </c>
      <c r="BL37" s="123">
        <f t="shared" si="117"/>
      </c>
      <c r="BM37" s="120">
        <f>IF(BE37="","",BL37/SUM(DI37:EJ37))</f>
      </c>
      <c r="BN37" s="44"/>
      <c r="BO37" s="44"/>
      <c r="BP37" s="44"/>
      <c r="BQ37" s="44"/>
      <c r="BR37" s="121">
        <f t="shared" si="118"/>
      </c>
      <c r="BS37" s="119">
        <f t="shared" si="119"/>
        <v>0</v>
      </c>
      <c r="BT37" s="124">
        <f>IF(BR37="","",BR37/SUM(EK37:EN37))</f>
      </c>
      <c r="BU37" s="123">
        <f t="shared" si="120"/>
      </c>
      <c r="BV37" s="120">
        <f>IF(BN37="","",BU37/SUM(DI37:EN37))</f>
      </c>
      <c r="BW37" s="44"/>
      <c r="BX37" s="44"/>
      <c r="BY37" s="44"/>
      <c r="BZ37" s="44"/>
      <c r="CA37" s="121">
        <f t="shared" si="121"/>
      </c>
      <c r="CB37" s="119">
        <f t="shared" si="122"/>
        <v>0</v>
      </c>
      <c r="CC37" s="124">
        <f>IF(CA37="","",CA37/SUM(EO37:ER37))</f>
      </c>
      <c r="CD37" s="123">
        <f t="shared" si="123"/>
      </c>
      <c r="CE37" s="120">
        <f>IF(BW37="","",CD37/SUM(DI37:ER37))</f>
      </c>
      <c r="CF37" s="44"/>
      <c r="CG37" s="44"/>
      <c r="CH37" s="44"/>
      <c r="CI37" s="44"/>
      <c r="CJ37" s="121">
        <f t="shared" si="124"/>
      </c>
      <c r="CK37" s="119">
        <f t="shared" si="125"/>
        <v>0</v>
      </c>
      <c r="CL37" s="124">
        <f>IF(CJ37="","",CJ37/SUM(ES37:EV37))</f>
      </c>
      <c r="CM37" s="123">
        <f t="shared" si="126"/>
      </c>
      <c r="CN37" s="120">
        <f>IF(CF37="","",CM37/SUM(DI37:EV37))</f>
      </c>
      <c r="CO37" s="44"/>
      <c r="CP37" s="44"/>
      <c r="CQ37" s="44"/>
      <c r="CR37" s="44"/>
      <c r="CS37" s="121">
        <f t="shared" si="127"/>
      </c>
      <c r="CT37" s="119">
        <f t="shared" si="128"/>
        <v>0</v>
      </c>
      <c r="CU37" s="124">
        <f>IF(CS37="","",CS37/SUM(EW37:EZ37))</f>
      </c>
      <c r="CV37" s="123">
        <f t="shared" si="129"/>
      </c>
      <c r="CW37" s="120">
        <f>IF(CO37="","",CV37/SUM(DI37:EZ37))</f>
      </c>
      <c r="CX37" s="44"/>
      <c r="CY37" s="44"/>
      <c r="CZ37" s="44"/>
      <c r="DA37" s="44"/>
      <c r="DB37" s="121">
        <f t="shared" si="130"/>
      </c>
      <c r="DC37" s="119">
        <f t="shared" si="131"/>
        <v>0</v>
      </c>
      <c r="DD37" s="124">
        <f>IF(DB37="","",DB37/SUM(FA37:FD37))</f>
      </c>
      <c r="DE37" s="123">
        <f t="shared" si="132"/>
      </c>
      <c r="DF37" s="120">
        <f>IF(CX37="","",DE37/SUM(DI37:FD37))</f>
      </c>
      <c r="DG37" s="82" t="str">
        <f t="shared" si="133"/>
        <v>A</v>
      </c>
      <c r="DH37" s="75">
        <f>IF(E37&gt;0,(J37+Q37+Z37+AI37+AR37+BA37+BJ37+BS37+CB37+CK37+CT37+DC37)/SUM(DI37:FD37),0)</f>
        <v>141.6818181818182</v>
      </c>
      <c r="DI37" s="125">
        <f t="shared" si="180"/>
        <v>1</v>
      </c>
      <c r="DJ37" s="125">
        <f t="shared" si="180"/>
        <v>1</v>
      </c>
      <c r="DK37" s="125">
        <f t="shared" si="180"/>
        <v>1</v>
      </c>
      <c r="DL37" s="125">
        <f t="shared" si="180"/>
        <v>1</v>
      </c>
      <c r="DM37" s="75">
        <f t="shared" si="181"/>
        <v>1</v>
      </c>
      <c r="DN37" s="75">
        <f t="shared" si="181"/>
        <v>1</v>
      </c>
      <c r="DO37" s="75">
        <f t="shared" si="181"/>
        <v>1</v>
      </c>
      <c r="DP37" s="75">
        <f t="shared" si="181"/>
        <v>1</v>
      </c>
      <c r="DQ37" s="125">
        <f t="shared" si="135"/>
        <v>1</v>
      </c>
      <c r="DR37" s="125">
        <f t="shared" si="136"/>
        <v>1</v>
      </c>
      <c r="DS37" s="125">
        <f t="shared" si="137"/>
        <v>1</v>
      </c>
      <c r="DT37" s="125">
        <f t="shared" si="138"/>
        <v>1</v>
      </c>
      <c r="DU37" s="75">
        <f t="shared" si="182"/>
        <v>1</v>
      </c>
      <c r="DV37" s="75">
        <f t="shared" si="182"/>
        <v>1</v>
      </c>
      <c r="DW37" s="75">
        <f t="shared" si="182"/>
        <v>1</v>
      </c>
      <c r="DX37" s="75">
        <f t="shared" si="182"/>
        <v>1</v>
      </c>
      <c r="DY37" s="125">
        <f t="shared" si="183"/>
        <v>1</v>
      </c>
      <c r="DZ37" s="125">
        <f t="shared" si="183"/>
        <v>1</v>
      </c>
      <c r="EA37" s="125">
        <f t="shared" si="183"/>
        <v>1</v>
      </c>
      <c r="EB37" s="125">
        <f t="shared" si="183"/>
        <v>1</v>
      </c>
      <c r="EC37" s="75">
        <f t="shared" si="184"/>
        <v>1</v>
      </c>
      <c r="ED37" s="75">
        <f t="shared" si="184"/>
        <v>1</v>
      </c>
      <c r="EE37" s="75">
        <f t="shared" si="184"/>
        <v>0</v>
      </c>
      <c r="EF37" s="75">
        <f t="shared" si="184"/>
        <v>0</v>
      </c>
      <c r="EG37" s="125">
        <f t="shared" si="185"/>
        <v>0</v>
      </c>
      <c r="EH37" s="125">
        <f t="shared" si="185"/>
        <v>0</v>
      </c>
      <c r="EI37" s="125">
        <f t="shared" si="185"/>
        <v>0</v>
      </c>
      <c r="EJ37" s="125">
        <f t="shared" si="185"/>
        <v>0</v>
      </c>
      <c r="EK37" s="75">
        <f t="shared" si="186"/>
        <v>0</v>
      </c>
      <c r="EL37" s="75">
        <f t="shared" si="186"/>
        <v>0</v>
      </c>
      <c r="EM37" s="75">
        <f t="shared" si="186"/>
        <v>0</v>
      </c>
      <c r="EN37" s="75">
        <f t="shared" si="186"/>
        <v>0</v>
      </c>
      <c r="EO37" s="125">
        <f t="shared" si="187"/>
        <v>0</v>
      </c>
      <c r="EP37" s="125">
        <f t="shared" si="187"/>
        <v>0</v>
      </c>
      <c r="EQ37" s="125">
        <f t="shared" si="187"/>
        <v>0</v>
      </c>
      <c r="ER37" s="125">
        <f t="shared" si="187"/>
        <v>0</v>
      </c>
      <c r="ES37" s="75">
        <f t="shared" si="188"/>
        <v>0</v>
      </c>
      <c r="ET37" s="75">
        <f t="shared" si="188"/>
        <v>0</v>
      </c>
      <c r="EU37" s="75">
        <f t="shared" si="188"/>
        <v>0</v>
      </c>
      <c r="EV37" s="75">
        <f t="shared" si="188"/>
        <v>0</v>
      </c>
      <c r="EW37" s="125">
        <f t="shared" si="189"/>
        <v>0</v>
      </c>
      <c r="EX37" s="125">
        <f t="shared" si="189"/>
        <v>0</v>
      </c>
      <c r="EY37" s="125">
        <f t="shared" si="189"/>
        <v>0</v>
      </c>
      <c r="EZ37" s="125">
        <f t="shared" si="189"/>
        <v>0</v>
      </c>
      <c r="FA37" s="75">
        <f t="shared" si="190"/>
        <v>0</v>
      </c>
      <c r="FB37" s="75">
        <f t="shared" si="190"/>
        <v>0</v>
      </c>
      <c r="FC37" s="75">
        <f t="shared" si="190"/>
        <v>0</v>
      </c>
      <c r="FD37" s="75">
        <f t="shared" si="190"/>
        <v>0</v>
      </c>
    </row>
    <row r="38" spans="1:160" ht="11.25">
      <c r="A38" s="126" t="s">
        <v>33</v>
      </c>
      <c r="B38" s="182">
        <v>71</v>
      </c>
      <c r="C38" s="44" t="s">
        <v>53</v>
      </c>
      <c r="D38" s="116">
        <f>IF(E38="","",SUM(DI38:FD38))</f>
      </c>
      <c r="E38" s="117"/>
      <c r="F38" s="117"/>
      <c r="G38" s="117"/>
      <c r="H38" s="117"/>
      <c r="I38" s="118">
        <f t="shared" si="91"/>
      </c>
      <c r="J38" s="119">
        <f t="shared" si="92"/>
        <v>0</v>
      </c>
      <c r="K38" s="120">
        <f t="shared" si="93"/>
      </c>
      <c r="L38" s="44"/>
      <c r="M38" s="44"/>
      <c r="N38" s="44"/>
      <c r="O38" s="44"/>
      <c r="P38" s="121">
        <f t="shared" si="94"/>
      </c>
      <c r="Q38" s="119">
        <f t="shared" si="95"/>
        <v>0</v>
      </c>
      <c r="R38" s="122">
        <f t="shared" si="96"/>
      </c>
      <c r="S38" s="123">
        <f t="shared" si="97"/>
      </c>
      <c r="T38" s="120">
        <f t="shared" si="98"/>
      </c>
      <c r="U38" s="44"/>
      <c r="V38" s="44"/>
      <c r="W38" s="44"/>
      <c r="X38" s="44"/>
      <c r="Y38" s="121">
        <f t="shared" si="99"/>
      </c>
      <c r="Z38" s="119">
        <f t="shared" si="100"/>
        <v>0</v>
      </c>
      <c r="AA38" s="124">
        <f t="shared" si="101"/>
      </c>
      <c r="AB38" s="123">
        <f t="shared" si="102"/>
      </c>
      <c r="AC38" s="120">
        <f t="shared" si="103"/>
      </c>
      <c r="AD38" s="44"/>
      <c r="AE38" s="44"/>
      <c r="AF38" s="44"/>
      <c r="AG38" s="44"/>
      <c r="AH38" s="121">
        <f t="shared" si="104"/>
      </c>
      <c r="AI38" s="119">
        <f t="shared" si="105"/>
        <v>0</v>
      </c>
      <c r="AJ38" s="124">
        <f t="shared" si="106"/>
      </c>
      <c r="AK38" s="123">
        <f t="shared" si="107"/>
      </c>
      <c r="AL38" s="120">
        <f t="shared" si="108"/>
      </c>
      <c r="AM38" s="44"/>
      <c r="AN38" s="44"/>
      <c r="AO38" s="44"/>
      <c r="AP38" s="44"/>
      <c r="AQ38" s="121">
        <f t="shared" si="109"/>
      </c>
      <c r="AR38" s="119">
        <f t="shared" si="110"/>
        <v>0</v>
      </c>
      <c r="AS38" s="124">
        <f>IF(AQ38="","",AQ38/SUM(DY38:EB38))</f>
      </c>
      <c r="AT38" s="123">
        <f t="shared" si="111"/>
      </c>
      <c r="AU38" s="120">
        <f>IF(AM38="","",AT38/SUM(DI38:EB38))</f>
      </c>
      <c r="AV38" s="44"/>
      <c r="AW38" s="44"/>
      <c r="AX38" s="44"/>
      <c r="AY38" s="44"/>
      <c r="AZ38" s="121">
        <f t="shared" si="112"/>
      </c>
      <c r="BA38" s="119">
        <f t="shared" si="113"/>
        <v>0</v>
      </c>
      <c r="BB38" s="124">
        <f>IF(AZ38="","",AZ38/SUM(EC38:EF38))</f>
      </c>
      <c r="BC38" s="123">
        <f t="shared" si="114"/>
      </c>
      <c r="BD38" s="165">
        <f>IF(AV38="","",BC38/SUM(DI38:EF38))</f>
      </c>
      <c r="BE38" s="44"/>
      <c r="BF38" s="44"/>
      <c r="BG38" s="44"/>
      <c r="BH38" s="44"/>
      <c r="BI38" s="121">
        <f t="shared" si="115"/>
      </c>
      <c r="BJ38" s="119">
        <f t="shared" si="116"/>
        <v>0</v>
      </c>
      <c r="BK38" s="124">
        <f>IF(BI38="","",BI38/SUM(EG38:EJ38))</f>
      </c>
      <c r="BL38" s="123">
        <f t="shared" si="117"/>
      </c>
      <c r="BM38" s="120">
        <f>IF(BE38="","",BL38/SUM(DI38:EJ38))</f>
      </c>
      <c r="BN38" s="44"/>
      <c r="BO38" s="44"/>
      <c r="BP38" s="44"/>
      <c r="BQ38" s="44"/>
      <c r="BR38" s="121">
        <f t="shared" si="118"/>
      </c>
      <c r="BS38" s="119">
        <f t="shared" si="119"/>
        <v>0</v>
      </c>
      <c r="BT38" s="124">
        <f>IF(BR38="","",BR38/SUM(EK38:EN38))</f>
      </c>
      <c r="BU38" s="123">
        <f t="shared" si="120"/>
      </c>
      <c r="BV38" s="120">
        <f>IF(BN38="","",BU38/SUM(DI38:EN38))</f>
      </c>
      <c r="BW38" s="44"/>
      <c r="BX38" s="44"/>
      <c r="BY38" s="44"/>
      <c r="BZ38" s="44"/>
      <c r="CA38" s="121">
        <f t="shared" si="121"/>
      </c>
      <c r="CB38" s="119">
        <f t="shared" si="122"/>
        <v>0</v>
      </c>
      <c r="CC38" s="124">
        <f>IF(CA38="","",CA38/SUM(EO38:ER38))</f>
      </c>
      <c r="CD38" s="123">
        <f t="shared" si="123"/>
      </c>
      <c r="CE38" s="120">
        <f>IF(BW38="","",CD38/SUM(DI38:ER38))</f>
      </c>
      <c r="CF38" s="44"/>
      <c r="CG38" s="44"/>
      <c r="CH38" s="44"/>
      <c r="CI38" s="44"/>
      <c r="CJ38" s="121">
        <f t="shared" si="124"/>
      </c>
      <c r="CK38" s="119">
        <f t="shared" si="125"/>
        <v>0</v>
      </c>
      <c r="CL38" s="124">
        <f>IF(CJ38="","",CJ38/SUM(ES38:EV38))</f>
      </c>
      <c r="CM38" s="123">
        <f t="shared" si="126"/>
      </c>
      <c r="CN38" s="120">
        <f>IF(CF38="","",CM38/SUM(DI38:EV38))</f>
      </c>
      <c r="CO38" s="44"/>
      <c r="CP38" s="44"/>
      <c r="CQ38" s="44"/>
      <c r="CR38" s="44"/>
      <c r="CS38" s="121">
        <f t="shared" si="127"/>
      </c>
      <c r="CT38" s="119">
        <f t="shared" si="128"/>
        <v>0</v>
      </c>
      <c r="CU38" s="124">
        <f>IF(CS38="","",CS38/SUM(EW38:EZ38))</f>
      </c>
      <c r="CV38" s="123">
        <f t="shared" si="129"/>
      </c>
      <c r="CW38" s="120">
        <f>IF(CO38="","",CV38/SUM(DI38:EZ38))</f>
      </c>
      <c r="CX38" s="44"/>
      <c r="CY38" s="44"/>
      <c r="CZ38" s="44"/>
      <c r="DA38" s="44"/>
      <c r="DB38" s="121">
        <f t="shared" si="130"/>
      </c>
      <c r="DC38" s="119">
        <f t="shared" si="131"/>
        <v>0</v>
      </c>
      <c r="DD38" s="124">
        <f>IF(DB38="","",DB38/SUM(FA38:FD38))</f>
      </c>
      <c r="DE38" s="123">
        <f t="shared" si="132"/>
      </c>
      <c r="DF38" s="120">
        <f>IF(CX38="","",DE38/SUM(DI38:FD38))</f>
      </c>
      <c r="DG38" s="82" t="str">
        <f t="shared" si="133"/>
        <v>A</v>
      </c>
      <c r="DH38" s="75">
        <f>IF(E38&gt;0,(J38+Q38+Z38+AI38+AR38+BA38+BJ38+BS38+CB38+CK38+CT38+DC38)/SUM(DI38:FD38),0)</f>
        <v>0</v>
      </c>
      <c r="DI38" s="125">
        <f t="shared" si="180"/>
        <v>0</v>
      </c>
      <c r="DJ38" s="125">
        <f t="shared" si="180"/>
        <v>0</v>
      </c>
      <c r="DK38" s="125">
        <f t="shared" si="180"/>
        <v>0</v>
      </c>
      <c r="DL38" s="125">
        <f t="shared" si="180"/>
        <v>0</v>
      </c>
      <c r="DM38" s="75">
        <f aca="true" t="shared" si="191" ref="DM38:DP39">IF(L38&gt;0,1,0)</f>
        <v>0</v>
      </c>
      <c r="DN38" s="75">
        <f t="shared" si="191"/>
        <v>0</v>
      </c>
      <c r="DO38" s="75">
        <f t="shared" si="191"/>
        <v>0</v>
      </c>
      <c r="DP38" s="75">
        <f t="shared" si="191"/>
        <v>0</v>
      </c>
      <c r="DQ38" s="125">
        <f t="shared" si="135"/>
        <v>0</v>
      </c>
      <c r="DR38" s="125">
        <f t="shared" si="136"/>
        <v>0</v>
      </c>
      <c r="DS38" s="125">
        <f t="shared" si="137"/>
        <v>0</v>
      </c>
      <c r="DT38" s="125">
        <f t="shared" si="138"/>
        <v>0</v>
      </c>
      <c r="DU38" s="75">
        <f aca="true" t="shared" si="192" ref="DU38:DX39">IF(AD38&gt;0,1,0)</f>
        <v>0</v>
      </c>
      <c r="DV38" s="75">
        <f t="shared" si="192"/>
        <v>0</v>
      </c>
      <c r="DW38" s="75">
        <f t="shared" si="192"/>
        <v>0</v>
      </c>
      <c r="DX38" s="75">
        <f t="shared" si="192"/>
        <v>0</v>
      </c>
      <c r="DY38" s="125">
        <f aca="true" t="shared" si="193" ref="DY38:EB39">IF(AM38&gt;0,1,0)</f>
        <v>0</v>
      </c>
      <c r="DZ38" s="125">
        <f t="shared" si="193"/>
        <v>0</v>
      </c>
      <c r="EA38" s="125">
        <f t="shared" si="193"/>
        <v>0</v>
      </c>
      <c r="EB38" s="125">
        <f t="shared" si="193"/>
        <v>0</v>
      </c>
      <c r="EC38" s="75">
        <f aca="true" t="shared" si="194" ref="EC38:EF39">IF(AV38&gt;0,1,0)</f>
        <v>0</v>
      </c>
      <c r="ED38" s="75">
        <f t="shared" si="194"/>
        <v>0</v>
      </c>
      <c r="EE38" s="75">
        <f t="shared" si="194"/>
        <v>0</v>
      </c>
      <c r="EF38" s="75">
        <f t="shared" si="194"/>
        <v>0</v>
      </c>
      <c r="EG38" s="125">
        <f aca="true" t="shared" si="195" ref="EG38:EJ39">IF(BE38&gt;0,1,0)</f>
        <v>0</v>
      </c>
      <c r="EH38" s="125">
        <f t="shared" si="195"/>
        <v>0</v>
      </c>
      <c r="EI38" s="125">
        <f t="shared" si="195"/>
        <v>0</v>
      </c>
      <c r="EJ38" s="125">
        <f t="shared" si="195"/>
        <v>0</v>
      </c>
      <c r="EK38" s="75">
        <f aca="true" t="shared" si="196" ref="EK38:EN39">IF(BN38&gt;0,1,0)</f>
        <v>0</v>
      </c>
      <c r="EL38" s="75">
        <f t="shared" si="196"/>
        <v>0</v>
      </c>
      <c r="EM38" s="75">
        <f t="shared" si="196"/>
        <v>0</v>
      </c>
      <c r="EN38" s="75">
        <f t="shared" si="196"/>
        <v>0</v>
      </c>
      <c r="EO38" s="125">
        <f aca="true" t="shared" si="197" ref="EO38:ER39">IF(BW38&gt;0,1,0)</f>
        <v>0</v>
      </c>
      <c r="EP38" s="125">
        <f t="shared" si="197"/>
        <v>0</v>
      </c>
      <c r="EQ38" s="125">
        <f t="shared" si="197"/>
        <v>0</v>
      </c>
      <c r="ER38" s="125">
        <f t="shared" si="197"/>
        <v>0</v>
      </c>
      <c r="ES38" s="75">
        <f aca="true" t="shared" si="198" ref="ES38:EV39">IF(CF38&gt;0,1,0)</f>
        <v>0</v>
      </c>
      <c r="ET38" s="75">
        <f t="shared" si="198"/>
        <v>0</v>
      </c>
      <c r="EU38" s="75">
        <f t="shared" si="198"/>
        <v>0</v>
      </c>
      <c r="EV38" s="75">
        <f t="shared" si="198"/>
        <v>0</v>
      </c>
      <c r="EW38" s="125">
        <f aca="true" t="shared" si="199" ref="EW38:EZ39">IF(CO38&gt;0,1,0)</f>
        <v>0</v>
      </c>
      <c r="EX38" s="125">
        <f t="shared" si="199"/>
        <v>0</v>
      </c>
      <c r="EY38" s="125">
        <f t="shared" si="199"/>
        <v>0</v>
      </c>
      <c r="EZ38" s="125">
        <f t="shared" si="199"/>
        <v>0</v>
      </c>
      <c r="FA38" s="75">
        <f aca="true" t="shared" si="200" ref="FA38:FD39">IF(CX38&gt;0,1,0)</f>
        <v>0</v>
      </c>
      <c r="FB38" s="75">
        <f t="shared" si="200"/>
        <v>0</v>
      </c>
      <c r="FC38" s="75">
        <f t="shared" si="200"/>
        <v>0</v>
      </c>
      <c r="FD38" s="75">
        <f t="shared" si="200"/>
        <v>0</v>
      </c>
    </row>
    <row r="39" spans="1:160" ht="12" thickBot="1">
      <c r="A39" s="181" t="s">
        <v>33</v>
      </c>
      <c r="B39" s="182">
        <v>73</v>
      </c>
      <c r="C39" s="44" t="s">
        <v>54</v>
      </c>
      <c r="D39" s="183">
        <f>IF(E39="","",SUM(DI39:FD39))</f>
        <v>18</v>
      </c>
      <c r="E39" s="117">
        <v>140</v>
      </c>
      <c r="F39" s="117">
        <v>141</v>
      </c>
      <c r="G39" s="117">
        <v>145</v>
      </c>
      <c r="H39" s="117">
        <v>145</v>
      </c>
      <c r="I39" s="132">
        <f t="shared" si="91"/>
        <v>571</v>
      </c>
      <c r="J39" s="133">
        <f t="shared" si="92"/>
        <v>571</v>
      </c>
      <c r="K39" s="134">
        <f t="shared" si="93"/>
        <v>142.75</v>
      </c>
      <c r="L39" s="44">
        <v>141</v>
      </c>
      <c r="M39" s="44">
        <v>142</v>
      </c>
      <c r="N39" s="44">
        <v>140</v>
      </c>
      <c r="O39" s="44">
        <v>139</v>
      </c>
      <c r="P39" s="135">
        <f t="shared" si="94"/>
        <v>562</v>
      </c>
      <c r="Q39" s="133">
        <f t="shared" si="95"/>
        <v>562</v>
      </c>
      <c r="R39" s="136">
        <f t="shared" si="96"/>
        <v>140.5</v>
      </c>
      <c r="S39" s="137">
        <f t="shared" si="97"/>
        <v>1133</v>
      </c>
      <c r="T39" s="134">
        <f t="shared" si="98"/>
        <v>141.625</v>
      </c>
      <c r="U39" s="44">
        <v>136</v>
      </c>
      <c r="V39" s="44">
        <v>141</v>
      </c>
      <c r="W39" s="44">
        <v>148</v>
      </c>
      <c r="X39" s="44">
        <v>138</v>
      </c>
      <c r="Y39" s="135">
        <f t="shared" si="99"/>
        <v>563</v>
      </c>
      <c r="Z39" s="133">
        <f t="shared" si="100"/>
        <v>563</v>
      </c>
      <c r="AA39" s="156">
        <f t="shared" si="101"/>
        <v>140.75</v>
      </c>
      <c r="AB39" s="137">
        <f t="shared" si="102"/>
        <v>1696</v>
      </c>
      <c r="AC39" s="134">
        <f t="shared" si="103"/>
        <v>141.33333333333334</v>
      </c>
      <c r="AD39" s="44">
        <v>141</v>
      </c>
      <c r="AE39" s="44">
        <v>146</v>
      </c>
      <c r="AF39" s="44">
        <v>145</v>
      </c>
      <c r="AG39" s="44">
        <v>133</v>
      </c>
      <c r="AH39" s="135">
        <f t="shared" si="104"/>
        <v>565</v>
      </c>
      <c r="AI39" s="133">
        <f t="shared" si="105"/>
        <v>565</v>
      </c>
      <c r="AJ39" s="156">
        <f t="shared" si="106"/>
        <v>141.25</v>
      </c>
      <c r="AK39" s="137">
        <f t="shared" si="107"/>
        <v>2261</v>
      </c>
      <c r="AL39" s="134">
        <f t="shared" si="108"/>
        <v>141.3125</v>
      </c>
      <c r="AM39" s="44">
        <v>136</v>
      </c>
      <c r="AN39" s="44">
        <v>137</v>
      </c>
      <c r="AO39" s="44"/>
      <c r="AP39" s="44"/>
      <c r="AQ39" s="135">
        <f t="shared" si="109"/>
        <v>273</v>
      </c>
      <c r="AR39" s="133">
        <f t="shared" si="110"/>
        <v>273</v>
      </c>
      <c r="AS39" s="156">
        <f>IF(AQ39="","",AQ39/SUM(DY39:EB39))</f>
        <v>136.5</v>
      </c>
      <c r="AT39" s="137">
        <f t="shared" si="111"/>
        <v>2534</v>
      </c>
      <c r="AU39" s="134">
        <f>IF(AM39="","",AT39/SUM(DI39:EB39))</f>
        <v>140.77777777777777</v>
      </c>
      <c r="AV39" s="44"/>
      <c r="AW39" s="44"/>
      <c r="AX39" s="44"/>
      <c r="AY39" s="44"/>
      <c r="AZ39" s="135">
        <f t="shared" si="112"/>
      </c>
      <c r="BA39" s="133">
        <f t="shared" si="113"/>
        <v>0</v>
      </c>
      <c r="BB39" s="156">
        <f>IF(AZ39="","",AZ39/SUM(EC39:EF39))</f>
      </c>
      <c r="BC39" s="137">
        <f t="shared" si="114"/>
      </c>
      <c r="BD39" s="167">
        <f>IF(AV39="","",BC39/SUM(DI39:EF39))</f>
      </c>
      <c r="BE39" s="44"/>
      <c r="BF39" s="44"/>
      <c r="BG39" s="44"/>
      <c r="BH39" s="44"/>
      <c r="BI39" s="135">
        <f t="shared" si="115"/>
      </c>
      <c r="BJ39" s="133">
        <f t="shared" si="116"/>
        <v>0</v>
      </c>
      <c r="BK39" s="156">
        <f>IF(BI39="","",BI39/SUM(EG39:EJ39))</f>
      </c>
      <c r="BL39" s="137">
        <f t="shared" si="117"/>
      </c>
      <c r="BM39" s="134">
        <f>IF(BE39="","",BL39/SUM(DI39:EJ39))</f>
      </c>
      <c r="BN39" s="44"/>
      <c r="BO39" s="44"/>
      <c r="BP39" s="44"/>
      <c r="BQ39" s="44"/>
      <c r="BR39" s="135">
        <f t="shared" si="118"/>
      </c>
      <c r="BS39" s="133">
        <f t="shared" si="119"/>
        <v>0</v>
      </c>
      <c r="BT39" s="156">
        <f>IF(BR39="","",BR39/SUM(EK39:EN39))</f>
      </c>
      <c r="BU39" s="137">
        <f t="shared" si="120"/>
      </c>
      <c r="BV39" s="134">
        <f>IF(BN39="","",BU39/SUM(DI39:EN39))</f>
      </c>
      <c r="BW39" s="44"/>
      <c r="BX39" s="44"/>
      <c r="BY39" s="44"/>
      <c r="BZ39" s="44"/>
      <c r="CA39" s="135">
        <f t="shared" si="121"/>
      </c>
      <c r="CB39" s="133">
        <f t="shared" si="122"/>
        <v>0</v>
      </c>
      <c r="CC39" s="156">
        <f>IF(CA39="","",CA39/SUM(EO39:ER39))</f>
      </c>
      <c r="CD39" s="137">
        <f t="shared" si="123"/>
      </c>
      <c r="CE39" s="134">
        <f>IF(BW39="","",CD39/SUM(DI39:ER39))</f>
      </c>
      <c r="CF39" s="44"/>
      <c r="CG39" s="44"/>
      <c r="CH39" s="44"/>
      <c r="CI39" s="44"/>
      <c r="CJ39" s="135">
        <f t="shared" si="124"/>
      </c>
      <c r="CK39" s="133">
        <f t="shared" si="125"/>
        <v>0</v>
      </c>
      <c r="CL39" s="156">
        <f>IF(CJ39="","",CJ39/SUM(ES39:EV39))</f>
      </c>
      <c r="CM39" s="137">
        <f t="shared" si="126"/>
      </c>
      <c r="CN39" s="134">
        <f>IF(CF39="","",CM39/SUM(DI39:EV39))</f>
      </c>
      <c r="CO39" s="44"/>
      <c r="CP39" s="44"/>
      <c r="CQ39" s="44"/>
      <c r="CR39" s="44"/>
      <c r="CS39" s="135">
        <f t="shared" si="127"/>
      </c>
      <c r="CT39" s="133">
        <f t="shared" si="128"/>
        <v>0</v>
      </c>
      <c r="CU39" s="156">
        <f>IF(CS39="","",CS39/SUM(EW39:EZ39))</f>
      </c>
      <c r="CV39" s="137">
        <f t="shared" si="129"/>
      </c>
      <c r="CW39" s="134">
        <f>IF(CO39="","",CV39/SUM(DI39:EZ39))</f>
      </c>
      <c r="CX39" s="44"/>
      <c r="CY39" s="44"/>
      <c r="CZ39" s="44"/>
      <c r="DA39" s="44"/>
      <c r="DB39" s="135">
        <f t="shared" si="130"/>
      </c>
      <c r="DC39" s="133">
        <f t="shared" si="131"/>
        <v>0</v>
      </c>
      <c r="DD39" s="156">
        <f>IF(DB39="","",DB39/SUM(FA39:FD39))</f>
      </c>
      <c r="DE39" s="137">
        <f t="shared" si="132"/>
      </c>
      <c r="DF39" s="134">
        <f>IF(CX39="","",DE39/SUM(DI39:FD39))</f>
      </c>
      <c r="DG39" s="82" t="str">
        <f t="shared" si="133"/>
        <v>A</v>
      </c>
      <c r="DH39" s="75">
        <f>IF(E39&gt;0,(J39+Q39+Z39+AI39+AR39+BA39+BJ39+BS39+CB39+CK39+CT39+DC39)/SUM(DI39:FD39),0)</f>
        <v>140.77777777777777</v>
      </c>
      <c r="DI39" s="125">
        <f t="shared" si="180"/>
        <v>1</v>
      </c>
      <c r="DJ39" s="125">
        <f t="shared" si="180"/>
        <v>1</v>
      </c>
      <c r="DK39" s="125">
        <f t="shared" si="180"/>
        <v>1</v>
      </c>
      <c r="DL39" s="125">
        <f t="shared" si="180"/>
        <v>1</v>
      </c>
      <c r="DM39" s="75">
        <f t="shared" si="191"/>
        <v>1</v>
      </c>
      <c r="DN39" s="75">
        <f t="shared" si="191"/>
        <v>1</v>
      </c>
      <c r="DO39" s="75">
        <f t="shared" si="191"/>
        <v>1</v>
      </c>
      <c r="DP39" s="75">
        <f t="shared" si="191"/>
        <v>1</v>
      </c>
      <c r="DQ39" s="125">
        <f t="shared" si="135"/>
        <v>1</v>
      </c>
      <c r="DR39" s="125">
        <f t="shared" si="136"/>
        <v>1</v>
      </c>
      <c r="DS39" s="125">
        <f t="shared" si="137"/>
        <v>1</v>
      </c>
      <c r="DT39" s="125">
        <f t="shared" si="138"/>
        <v>1</v>
      </c>
      <c r="DU39" s="75">
        <f t="shared" si="192"/>
        <v>1</v>
      </c>
      <c r="DV39" s="75">
        <f t="shared" si="192"/>
        <v>1</v>
      </c>
      <c r="DW39" s="75">
        <f t="shared" si="192"/>
        <v>1</v>
      </c>
      <c r="DX39" s="75">
        <f t="shared" si="192"/>
        <v>1</v>
      </c>
      <c r="DY39" s="125">
        <f t="shared" si="193"/>
        <v>1</v>
      </c>
      <c r="DZ39" s="125">
        <f t="shared" si="193"/>
        <v>1</v>
      </c>
      <c r="EA39" s="125">
        <f t="shared" si="193"/>
        <v>0</v>
      </c>
      <c r="EB39" s="125">
        <f t="shared" si="193"/>
        <v>0</v>
      </c>
      <c r="EC39" s="75">
        <f t="shared" si="194"/>
        <v>0</v>
      </c>
      <c r="ED39" s="75">
        <f t="shared" si="194"/>
        <v>0</v>
      </c>
      <c r="EE39" s="75">
        <f t="shared" si="194"/>
        <v>0</v>
      </c>
      <c r="EF39" s="75">
        <f t="shared" si="194"/>
        <v>0</v>
      </c>
      <c r="EG39" s="125">
        <f t="shared" si="195"/>
        <v>0</v>
      </c>
      <c r="EH39" s="125">
        <f t="shared" si="195"/>
        <v>0</v>
      </c>
      <c r="EI39" s="125">
        <f t="shared" si="195"/>
        <v>0</v>
      </c>
      <c r="EJ39" s="125">
        <f t="shared" si="195"/>
        <v>0</v>
      </c>
      <c r="EK39" s="75">
        <f t="shared" si="196"/>
        <v>0</v>
      </c>
      <c r="EL39" s="75">
        <f t="shared" si="196"/>
        <v>0</v>
      </c>
      <c r="EM39" s="75">
        <f t="shared" si="196"/>
        <v>0</v>
      </c>
      <c r="EN39" s="75">
        <f t="shared" si="196"/>
        <v>0</v>
      </c>
      <c r="EO39" s="125">
        <f t="shared" si="197"/>
        <v>0</v>
      </c>
      <c r="EP39" s="125">
        <f t="shared" si="197"/>
        <v>0</v>
      </c>
      <c r="EQ39" s="125">
        <f t="shared" si="197"/>
        <v>0</v>
      </c>
      <c r="ER39" s="125">
        <f t="shared" si="197"/>
        <v>0</v>
      </c>
      <c r="ES39" s="75">
        <f t="shared" si="198"/>
        <v>0</v>
      </c>
      <c r="ET39" s="75">
        <f t="shared" si="198"/>
        <v>0</v>
      </c>
      <c r="EU39" s="75">
        <f t="shared" si="198"/>
        <v>0</v>
      </c>
      <c r="EV39" s="75">
        <f t="shared" si="198"/>
        <v>0</v>
      </c>
      <c r="EW39" s="125">
        <f t="shared" si="199"/>
        <v>0</v>
      </c>
      <c r="EX39" s="125">
        <f t="shared" si="199"/>
        <v>0</v>
      </c>
      <c r="EY39" s="125">
        <f t="shared" si="199"/>
        <v>0</v>
      </c>
      <c r="EZ39" s="125">
        <f t="shared" si="199"/>
        <v>0</v>
      </c>
      <c r="FA39" s="75">
        <f t="shared" si="200"/>
        <v>0</v>
      </c>
      <c r="FB39" s="75">
        <f t="shared" si="200"/>
        <v>0</v>
      </c>
      <c r="FC39" s="75">
        <f t="shared" si="200"/>
        <v>0</v>
      </c>
      <c r="FD39" s="75">
        <f t="shared" si="200"/>
        <v>0</v>
      </c>
    </row>
    <row r="40" spans="1:160" s="2" customFormat="1" ht="11.25">
      <c r="A40" s="145"/>
      <c r="B40" s="158"/>
      <c r="D40" s="147"/>
      <c r="E40" s="146"/>
      <c r="F40" s="146"/>
      <c r="G40" s="146"/>
      <c r="H40" s="146"/>
      <c r="I40" s="91"/>
      <c r="J40" s="91"/>
      <c r="K40" s="148"/>
      <c r="P40" s="147"/>
      <c r="Q40" s="91"/>
      <c r="R40" s="149"/>
      <c r="S40" s="150"/>
      <c r="T40" s="151"/>
      <c r="Y40" s="147"/>
      <c r="Z40" s="91"/>
      <c r="AA40" s="149"/>
      <c r="AB40" s="150"/>
      <c r="AC40" s="151"/>
      <c r="AH40" s="147"/>
      <c r="AI40" s="91"/>
      <c r="AJ40" s="149"/>
      <c r="AK40" s="150"/>
      <c r="AL40" s="151"/>
      <c r="AQ40" s="147"/>
      <c r="AR40" s="91"/>
      <c r="AS40" s="149"/>
      <c r="AT40" s="150"/>
      <c r="AU40" s="151"/>
      <c r="AZ40" s="147"/>
      <c r="BA40" s="91"/>
      <c r="BB40" s="149"/>
      <c r="BC40" s="150"/>
      <c r="BD40" s="152"/>
      <c r="BI40" s="147"/>
      <c r="BJ40" s="91"/>
      <c r="BK40" s="149"/>
      <c r="BL40" s="150"/>
      <c r="BM40" s="151"/>
      <c r="BR40" s="147"/>
      <c r="BS40" s="91"/>
      <c r="BT40" s="149"/>
      <c r="BU40" s="150"/>
      <c r="BV40" s="151"/>
      <c r="CA40" s="147"/>
      <c r="CB40" s="91"/>
      <c r="CC40" s="149"/>
      <c r="CD40" s="150"/>
      <c r="CE40" s="151"/>
      <c r="CJ40" s="147"/>
      <c r="CK40" s="91"/>
      <c r="CL40" s="149"/>
      <c r="CM40" s="150"/>
      <c r="CN40" s="151"/>
      <c r="CS40" s="147"/>
      <c r="CT40" s="91"/>
      <c r="CU40" s="149"/>
      <c r="CV40" s="150"/>
      <c r="CW40" s="151"/>
      <c r="DB40" s="147"/>
      <c r="DC40" s="91"/>
      <c r="DD40" s="149"/>
      <c r="DE40" s="150"/>
      <c r="DF40" s="151"/>
      <c r="DG40" s="153"/>
      <c r="DH40" s="147"/>
      <c r="DI40" s="154"/>
      <c r="DJ40" s="154"/>
      <c r="DK40" s="154"/>
      <c r="DL40" s="154"/>
      <c r="DM40" s="147"/>
      <c r="DN40" s="147"/>
      <c r="DO40" s="147"/>
      <c r="DP40" s="147"/>
      <c r="DQ40" s="154"/>
      <c r="DR40" s="154"/>
      <c r="DS40" s="154"/>
      <c r="DT40" s="154"/>
      <c r="DU40" s="147"/>
      <c r="DV40" s="147"/>
      <c r="DW40" s="147"/>
      <c r="DX40" s="147"/>
      <c r="DY40" s="154"/>
      <c r="DZ40" s="154"/>
      <c r="EA40" s="154"/>
      <c r="EB40" s="154"/>
      <c r="EC40" s="147"/>
      <c r="ED40" s="147"/>
      <c r="EE40" s="147"/>
      <c r="EF40" s="147"/>
      <c r="EG40" s="154"/>
      <c r="EH40" s="154"/>
      <c r="EI40" s="154"/>
      <c r="EJ40" s="154"/>
      <c r="EK40" s="147"/>
      <c r="EL40" s="147"/>
      <c r="EM40" s="147"/>
      <c r="EN40" s="147"/>
      <c r="EO40" s="154"/>
      <c r="EP40" s="154"/>
      <c r="EQ40" s="154"/>
      <c r="ER40" s="154"/>
      <c r="ES40" s="147"/>
      <c r="ET40" s="147"/>
      <c r="EU40" s="147"/>
      <c r="EV40" s="147"/>
      <c r="EW40" s="154"/>
      <c r="EX40" s="154"/>
      <c r="EY40" s="154"/>
      <c r="EZ40" s="154"/>
      <c r="FA40" s="147"/>
      <c r="FB40" s="147"/>
      <c r="FC40" s="147"/>
      <c r="FD40" s="147"/>
    </row>
    <row r="41" spans="2:11" ht="11.25">
      <c r="B41" s="157" t="s">
        <v>75</v>
      </c>
      <c r="E41" s="63"/>
      <c r="F41" s="63"/>
      <c r="G41" s="139" t="s">
        <v>80</v>
      </c>
      <c r="H41" s="63"/>
      <c r="K41" s="77">
        <f>(Geweer!K1)</f>
        <v>2004</v>
      </c>
    </row>
    <row r="42" spans="2:6" ht="12" thickBot="1">
      <c r="B42" s="139"/>
      <c r="C42" s="84"/>
      <c r="D42" s="85"/>
      <c r="F42" s="86"/>
    </row>
    <row r="43" spans="2:110" ht="12" thickBot="1">
      <c r="B43" s="139"/>
      <c r="E43" s="87"/>
      <c r="F43" s="88" t="s">
        <v>1</v>
      </c>
      <c r="G43" s="89"/>
      <c r="H43" s="90"/>
      <c r="I43" s="63"/>
      <c r="J43" s="97"/>
      <c r="K43" s="161"/>
      <c r="L43" s="163"/>
      <c r="M43" s="88" t="s">
        <v>2</v>
      </c>
      <c r="N43" s="89"/>
      <c r="O43" s="90"/>
      <c r="P43" s="91"/>
      <c r="Q43" s="91"/>
      <c r="R43" s="80"/>
      <c r="S43" s="81"/>
      <c r="T43" s="80"/>
      <c r="U43" s="87"/>
      <c r="V43" s="88" t="s">
        <v>3</v>
      </c>
      <c r="W43" s="89"/>
      <c r="X43" s="90"/>
      <c r="Y43" s="91"/>
      <c r="Z43" s="91"/>
      <c r="AD43" s="87"/>
      <c r="AE43" s="88" t="s">
        <v>4</v>
      </c>
      <c r="AF43" s="89"/>
      <c r="AG43" s="90"/>
      <c r="AH43" s="91"/>
      <c r="AI43" s="91"/>
      <c r="AM43" s="87"/>
      <c r="AN43" s="88" t="s">
        <v>5</v>
      </c>
      <c r="AO43" s="89"/>
      <c r="AP43" s="90"/>
      <c r="AQ43" s="91"/>
      <c r="AR43" s="91"/>
      <c r="AV43" s="87"/>
      <c r="AW43" s="88" t="s">
        <v>6</v>
      </c>
      <c r="AX43" s="89"/>
      <c r="AY43" s="90"/>
      <c r="AZ43" s="91"/>
      <c r="BA43" s="91"/>
      <c r="BE43" s="87"/>
      <c r="BF43" s="88" t="s">
        <v>7</v>
      </c>
      <c r="BG43" s="89"/>
      <c r="BH43" s="90"/>
      <c r="BI43" s="91"/>
      <c r="BJ43" s="91"/>
      <c r="BN43" s="87"/>
      <c r="BO43" s="88" t="s">
        <v>8</v>
      </c>
      <c r="BP43" s="89"/>
      <c r="BQ43" s="90"/>
      <c r="BR43" s="91"/>
      <c r="BS43" s="91"/>
      <c r="BW43" s="87"/>
      <c r="BX43" s="88" t="s">
        <v>9</v>
      </c>
      <c r="BY43" s="89"/>
      <c r="BZ43" s="90"/>
      <c r="CA43" s="91"/>
      <c r="CB43" s="91"/>
      <c r="CF43" s="87"/>
      <c r="CG43" s="88" t="s">
        <v>10</v>
      </c>
      <c r="CH43" s="89"/>
      <c r="CI43" s="90"/>
      <c r="CJ43" s="91"/>
      <c r="CK43" s="91"/>
      <c r="CO43" s="87"/>
      <c r="CP43" s="88" t="s">
        <v>11</v>
      </c>
      <c r="CQ43" s="89"/>
      <c r="CR43" s="90"/>
      <c r="CS43" s="91"/>
      <c r="CT43" s="91"/>
      <c r="CU43" s="80"/>
      <c r="CW43" s="80"/>
      <c r="CX43" s="87"/>
      <c r="CY43" s="88" t="s">
        <v>12</v>
      </c>
      <c r="CZ43" s="89"/>
      <c r="DA43" s="90"/>
      <c r="DB43" s="91"/>
      <c r="DC43" s="91"/>
      <c r="DD43" s="80"/>
      <c r="DF43" s="80"/>
    </row>
    <row r="44" spans="2:110" ht="12" thickBot="1">
      <c r="B44" s="139"/>
      <c r="D44" s="92" t="s">
        <v>13</v>
      </c>
      <c r="E44" s="93" t="s">
        <v>14</v>
      </c>
      <c r="F44" s="94" t="s">
        <v>14</v>
      </c>
      <c r="G44" s="94" t="s">
        <v>14</v>
      </c>
      <c r="H44" s="95" t="s">
        <v>14</v>
      </c>
      <c r="I44" s="96" t="s">
        <v>15</v>
      </c>
      <c r="J44" s="110"/>
      <c r="K44" s="160" t="s">
        <v>77</v>
      </c>
      <c r="L44" s="162" t="s">
        <v>14</v>
      </c>
      <c r="M44" s="94" t="s">
        <v>14</v>
      </c>
      <c r="N44" s="94" t="s">
        <v>14</v>
      </c>
      <c r="O44" s="95" t="s">
        <v>14</v>
      </c>
      <c r="P44" s="96" t="s">
        <v>15</v>
      </c>
      <c r="Q44" s="97"/>
      <c r="R44" s="98" t="s">
        <v>77</v>
      </c>
      <c r="S44" s="99" t="s">
        <v>15</v>
      </c>
      <c r="T44" s="98" t="s">
        <v>77</v>
      </c>
      <c r="U44" s="93" t="s">
        <v>14</v>
      </c>
      <c r="V44" s="94" t="s">
        <v>14</v>
      </c>
      <c r="W44" s="94" t="s">
        <v>14</v>
      </c>
      <c r="X44" s="95" t="s">
        <v>14</v>
      </c>
      <c r="Y44" s="96" t="s">
        <v>15</v>
      </c>
      <c r="Z44" s="97"/>
      <c r="AA44" s="98" t="s">
        <v>77</v>
      </c>
      <c r="AB44" s="99" t="s">
        <v>15</v>
      </c>
      <c r="AC44" s="98" t="s">
        <v>77</v>
      </c>
      <c r="AD44" s="93" t="s">
        <v>14</v>
      </c>
      <c r="AE44" s="94" t="s">
        <v>14</v>
      </c>
      <c r="AF44" s="94" t="s">
        <v>14</v>
      </c>
      <c r="AG44" s="95" t="s">
        <v>14</v>
      </c>
      <c r="AH44" s="96" t="s">
        <v>15</v>
      </c>
      <c r="AI44" s="97"/>
      <c r="AJ44" s="98" t="s">
        <v>77</v>
      </c>
      <c r="AK44" s="99" t="s">
        <v>15</v>
      </c>
      <c r="AL44" s="98" t="s">
        <v>77</v>
      </c>
      <c r="AM44" s="93" t="s">
        <v>14</v>
      </c>
      <c r="AN44" s="94" t="s">
        <v>14</v>
      </c>
      <c r="AO44" s="94" t="s">
        <v>14</v>
      </c>
      <c r="AP44" s="95" t="s">
        <v>14</v>
      </c>
      <c r="AQ44" s="96" t="s">
        <v>15</v>
      </c>
      <c r="AR44" s="97"/>
      <c r="AS44" s="98" t="s">
        <v>77</v>
      </c>
      <c r="AT44" s="99" t="s">
        <v>15</v>
      </c>
      <c r="AU44" s="98" t="s">
        <v>77</v>
      </c>
      <c r="AV44" s="93" t="s">
        <v>14</v>
      </c>
      <c r="AW44" s="94" t="s">
        <v>14</v>
      </c>
      <c r="AX44" s="94" t="s">
        <v>14</v>
      </c>
      <c r="AY44" s="95" t="s">
        <v>14</v>
      </c>
      <c r="AZ44" s="96" t="s">
        <v>15</v>
      </c>
      <c r="BA44" s="97"/>
      <c r="BB44" s="98" t="s">
        <v>77</v>
      </c>
      <c r="BC44" s="99" t="s">
        <v>15</v>
      </c>
      <c r="BD44" s="143" t="s">
        <v>77</v>
      </c>
      <c r="BE44" s="93" t="s">
        <v>14</v>
      </c>
      <c r="BF44" s="94" t="s">
        <v>14</v>
      </c>
      <c r="BG44" s="94" t="s">
        <v>14</v>
      </c>
      <c r="BH44" s="95" t="s">
        <v>14</v>
      </c>
      <c r="BI44" s="96" t="s">
        <v>15</v>
      </c>
      <c r="BJ44" s="97"/>
      <c r="BK44" s="98" t="s">
        <v>77</v>
      </c>
      <c r="BL44" s="99" t="s">
        <v>15</v>
      </c>
      <c r="BM44" s="98" t="s">
        <v>77</v>
      </c>
      <c r="BN44" s="93" t="s">
        <v>14</v>
      </c>
      <c r="BO44" s="94" t="s">
        <v>14</v>
      </c>
      <c r="BP44" s="94" t="s">
        <v>14</v>
      </c>
      <c r="BQ44" s="95" t="s">
        <v>14</v>
      </c>
      <c r="BR44" s="96" t="s">
        <v>15</v>
      </c>
      <c r="BS44" s="97"/>
      <c r="BT44" s="98" t="s">
        <v>77</v>
      </c>
      <c r="BU44" s="99" t="s">
        <v>15</v>
      </c>
      <c r="BV44" s="98" t="s">
        <v>77</v>
      </c>
      <c r="BW44" s="93" t="s">
        <v>14</v>
      </c>
      <c r="BX44" s="94" t="s">
        <v>14</v>
      </c>
      <c r="BY44" s="94" t="s">
        <v>14</v>
      </c>
      <c r="BZ44" s="95" t="s">
        <v>14</v>
      </c>
      <c r="CA44" s="96" t="s">
        <v>15</v>
      </c>
      <c r="CB44" s="97"/>
      <c r="CC44" s="98" t="s">
        <v>77</v>
      </c>
      <c r="CD44" s="99" t="s">
        <v>15</v>
      </c>
      <c r="CE44" s="98" t="s">
        <v>77</v>
      </c>
      <c r="CF44" s="93" t="s">
        <v>14</v>
      </c>
      <c r="CG44" s="94" t="s">
        <v>14</v>
      </c>
      <c r="CH44" s="94" t="s">
        <v>14</v>
      </c>
      <c r="CI44" s="95" t="s">
        <v>14</v>
      </c>
      <c r="CJ44" s="96" t="s">
        <v>15</v>
      </c>
      <c r="CK44" s="97"/>
      <c r="CL44" s="98" t="s">
        <v>77</v>
      </c>
      <c r="CM44" s="99" t="s">
        <v>15</v>
      </c>
      <c r="CN44" s="98" t="s">
        <v>77</v>
      </c>
      <c r="CO44" s="93" t="s">
        <v>14</v>
      </c>
      <c r="CP44" s="94" t="s">
        <v>14</v>
      </c>
      <c r="CQ44" s="94" t="s">
        <v>14</v>
      </c>
      <c r="CR44" s="95" t="s">
        <v>14</v>
      </c>
      <c r="CS44" s="96" t="s">
        <v>15</v>
      </c>
      <c r="CT44" s="97"/>
      <c r="CU44" s="98" t="s">
        <v>77</v>
      </c>
      <c r="CV44" s="99" t="s">
        <v>15</v>
      </c>
      <c r="CW44" s="98" t="s">
        <v>77</v>
      </c>
      <c r="CX44" s="93" t="s">
        <v>14</v>
      </c>
      <c r="CY44" s="94" t="s">
        <v>14</v>
      </c>
      <c r="CZ44" s="94" t="s">
        <v>14</v>
      </c>
      <c r="DA44" s="95" t="s">
        <v>14</v>
      </c>
      <c r="DB44" s="96" t="s">
        <v>15</v>
      </c>
      <c r="DC44" s="97"/>
      <c r="DD44" s="98" t="s">
        <v>77</v>
      </c>
      <c r="DE44" s="99" t="s">
        <v>15</v>
      </c>
      <c r="DF44" s="98" t="s">
        <v>77</v>
      </c>
    </row>
    <row r="45" spans="1:158" ht="12" thickBot="1">
      <c r="A45" s="103" t="s">
        <v>16</v>
      </c>
      <c r="B45" s="159" t="s">
        <v>17</v>
      </c>
      <c r="C45" s="31" t="s">
        <v>18</v>
      </c>
      <c r="D45" s="105" t="s">
        <v>19</v>
      </c>
      <c r="E45" s="106">
        <v>1</v>
      </c>
      <c r="F45" s="107">
        <v>2</v>
      </c>
      <c r="G45" s="107">
        <v>3</v>
      </c>
      <c r="H45" s="108">
        <v>4</v>
      </c>
      <c r="I45" s="109" t="s">
        <v>76</v>
      </c>
      <c r="J45" s="110"/>
      <c r="K45" s="111" t="s">
        <v>76</v>
      </c>
      <c r="L45" s="106">
        <v>5</v>
      </c>
      <c r="M45" s="107">
        <v>6</v>
      </c>
      <c r="N45" s="107">
        <v>7</v>
      </c>
      <c r="O45" s="108">
        <v>8</v>
      </c>
      <c r="P45" s="109" t="s">
        <v>76</v>
      </c>
      <c r="Q45" s="110"/>
      <c r="R45" s="111" t="s">
        <v>76</v>
      </c>
      <c r="S45" s="112" t="s">
        <v>20</v>
      </c>
      <c r="T45" s="111" t="s">
        <v>20</v>
      </c>
      <c r="U45" s="106">
        <v>9</v>
      </c>
      <c r="V45" s="107">
        <v>10</v>
      </c>
      <c r="W45" s="107">
        <v>11</v>
      </c>
      <c r="X45" s="108">
        <v>12</v>
      </c>
      <c r="Y45" s="109" t="s">
        <v>76</v>
      </c>
      <c r="Z45" s="110"/>
      <c r="AA45" s="111" t="s">
        <v>76</v>
      </c>
      <c r="AB45" s="112" t="s">
        <v>20</v>
      </c>
      <c r="AC45" s="111" t="s">
        <v>20</v>
      </c>
      <c r="AD45" s="106">
        <v>13</v>
      </c>
      <c r="AE45" s="107">
        <v>14</v>
      </c>
      <c r="AF45" s="107">
        <v>15</v>
      </c>
      <c r="AG45" s="108">
        <v>16</v>
      </c>
      <c r="AH45" s="109" t="s">
        <v>76</v>
      </c>
      <c r="AI45" s="110"/>
      <c r="AJ45" s="111" t="s">
        <v>76</v>
      </c>
      <c r="AK45" s="112" t="s">
        <v>20</v>
      </c>
      <c r="AL45" s="111" t="s">
        <v>20</v>
      </c>
      <c r="AM45" s="106">
        <v>17</v>
      </c>
      <c r="AN45" s="107">
        <v>18</v>
      </c>
      <c r="AO45" s="107">
        <v>19</v>
      </c>
      <c r="AP45" s="108">
        <v>20</v>
      </c>
      <c r="AQ45" s="109" t="s">
        <v>76</v>
      </c>
      <c r="AR45" s="110"/>
      <c r="AS45" s="111" t="s">
        <v>76</v>
      </c>
      <c r="AT45" s="112" t="s">
        <v>20</v>
      </c>
      <c r="AU45" s="111" t="s">
        <v>20</v>
      </c>
      <c r="AV45" s="106">
        <v>21</v>
      </c>
      <c r="AW45" s="107">
        <v>22</v>
      </c>
      <c r="AX45" s="107">
        <v>23</v>
      </c>
      <c r="AY45" s="108">
        <v>24</v>
      </c>
      <c r="AZ45" s="109" t="s">
        <v>76</v>
      </c>
      <c r="BA45" s="110"/>
      <c r="BB45" s="111" t="s">
        <v>76</v>
      </c>
      <c r="BC45" s="112" t="s">
        <v>20</v>
      </c>
      <c r="BD45" s="144" t="s">
        <v>20</v>
      </c>
      <c r="BE45" s="106">
        <v>25</v>
      </c>
      <c r="BF45" s="107">
        <v>26</v>
      </c>
      <c r="BG45" s="107">
        <v>27</v>
      </c>
      <c r="BH45" s="108">
        <v>28</v>
      </c>
      <c r="BI45" s="109" t="s">
        <v>76</v>
      </c>
      <c r="BJ45" s="110"/>
      <c r="BK45" s="111" t="s">
        <v>76</v>
      </c>
      <c r="BL45" s="112" t="s">
        <v>20</v>
      </c>
      <c r="BM45" s="111" t="s">
        <v>20</v>
      </c>
      <c r="BN45" s="106">
        <v>29</v>
      </c>
      <c r="BO45" s="107">
        <v>30</v>
      </c>
      <c r="BP45" s="107">
        <v>31</v>
      </c>
      <c r="BQ45" s="108">
        <v>32</v>
      </c>
      <c r="BR45" s="109" t="s">
        <v>76</v>
      </c>
      <c r="BS45" s="110"/>
      <c r="BT45" s="111" t="s">
        <v>76</v>
      </c>
      <c r="BU45" s="112" t="s">
        <v>20</v>
      </c>
      <c r="BV45" s="111" t="s">
        <v>20</v>
      </c>
      <c r="BW45" s="106">
        <v>33</v>
      </c>
      <c r="BX45" s="107">
        <v>34</v>
      </c>
      <c r="BY45" s="107">
        <v>35</v>
      </c>
      <c r="BZ45" s="108">
        <v>36</v>
      </c>
      <c r="CA45" s="109" t="s">
        <v>76</v>
      </c>
      <c r="CB45" s="110"/>
      <c r="CC45" s="111" t="s">
        <v>76</v>
      </c>
      <c r="CD45" s="112" t="s">
        <v>20</v>
      </c>
      <c r="CE45" s="111" t="s">
        <v>20</v>
      </c>
      <c r="CF45" s="106">
        <v>37</v>
      </c>
      <c r="CG45" s="107">
        <v>38</v>
      </c>
      <c r="CH45" s="107">
        <v>39</v>
      </c>
      <c r="CI45" s="108">
        <v>40</v>
      </c>
      <c r="CJ45" s="109" t="s">
        <v>76</v>
      </c>
      <c r="CK45" s="110"/>
      <c r="CL45" s="111" t="s">
        <v>76</v>
      </c>
      <c r="CM45" s="112" t="s">
        <v>20</v>
      </c>
      <c r="CN45" s="111" t="s">
        <v>20</v>
      </c>
      <c r="CO45" s="106">
        <v>41</v>
      </c>
      <c r="CP45" s="107">
        <v>42</v>
      </c>
      <c r="CQ45" s="107">
        <v>43</v>
      </c>
      <c r="CR45" s="108">
        <v>44</v>
      </c>
      <c r="CS45" s="109" t="s">
        <v>76</v>
      </c>
      <c r="CT45" s="110"/>
      <c r="CU45" s="111" t="s">
        <v>76</v>
      </c>
      <c r="CV45" s="112" t="s">
        <v>20</v>
      </c>
      <c r="CW45" s="111" t="s">
        <v>20</v>
      </c>
      <c r="CX45" s="106">
        <v>45</v>
      </c>
      <c r="CY45" s="107">
        <v>46</v>
      </c>
      <c r="CZ45" s="107">
        <v>47</v>
      </c>
      <c r="DA45" s="108">
        <v>48</v>
      </c>
      <c r="DB45" s="109" t="s">
        <v>76</v>
      </c>
      <c r="DC45" s="110"/>
      <c r="DD45" s="111" t="s">
        <v>76</v>
      </c>
      <c r="DE45" s="112" t="s">
        <v>20</v>
      </c>
      <c r="DF45" s="111" t="s">
        <v>20</v>
      </c>
      <c r="DJ45" s="85" t="s">
        <v>21</v>
      </c>
      <c r="DN45" s="85" t="s">
        <v>22</v>
      </c>
      <c r="DR45" s="85" t="s">
        <v>23</v>
      </c>
      <c r="DV45" s="85" t="s">
        <v>24</v>
      </c>
      <c r="DZ45" s="85" t="s">
        <v>25</v>
      </c>
      <c r="ED45" s="85" t="s">
        <v>26</v>
      </c>
      <c r="EH45" s="85" t="s">
        <v>27</v>
      </c>
      <c r="EL45" s="85" t="s">
        <v>28</v>
      </c>
      <c r="EM45" s="85"/>
      <c r="EP45" s="85" t="s">
        <v>29</v>
      </c>
      <c r="ET45" s="85" t="s">
        <v>30</v>
      </c>
      <c r="EX45" s="85" t="s">
        <v>31</v>
      </c>
      <c r="FB45" s="85" t="s">
        <v>32</v>
      </c>
    </row>
    <row r="46" spans="1:160" ht="11.25">
      <c r="A46" s="126" t="s">
        <v>33</v>
      </c>
      <c r="B46" s="182">
        <v>6</v>
      </c>
      <c r="C46" s="44" t="s">
        <v>89</v>
      </c>
      <c r="D46" s="116">
        <f>IF(E46="","",SUM(DI46:FD46))</f>
      </c>
      <c r="E46" s="117"/>
      <c r="F46" s="117"/>
      <c r="G46" s="117"/>
      <c r="H46" s="117"/>
      <c r="I46" s="118">
        <f>IF(E46="","",SUM(E46:H46))</f>
      </c>
      <c r="J46" s="119">
        <f>IF(I46="",0,I46)</f>
        <v>0</v>
      </c>
      <c r="K46" s="120">
        <f>IF(E46="","",I46/SUM(DI46:DL46))</f>
      </c>
      <c r="L46" s="44"/>
      <c r="M46" s="44"/>
      <c r="N46" s="44"/>
      <c r="O46" s="44"/>
      <c r="P46" s="121">
        <f>IF(L46="","",SUM(L46:O46))</f>
      </c>
      <c r="Q46" s="119">
        <f>IF(P46="",0,P46)</f>
        <v>0</v>
      </c>
      <c r="R46" s="122">
        <f>IF(P46="","",P46/SUM(DM46:DP46))</f>
      </c>
      <c r="S46" s="123">
        <f>IF(L46="","",(I46+P46))</f>
      </c>
      <c r="T46" s="120">
        <f>IF(L46="","",S46/SUM(DI46:DP46))</f>
      </c>
      <c r="U46" s="44"/>
      <c r="V46" s="44"/>
      <c r="W46" s="44"/>
      <c r="X46" s="44"/>
      <c r="Y46" s="121">
        <f>IF(U46="","",SUM(U46:X46))</f>
      </c>
      <c r="Z46" s="119">
        <f>IF(Y46="",0,Y46)</f>
        <v>0</v>
      </c>
      <c r="AA46" s="124">
        <f>IF(Y46="","",Y46/SUM(DQ46:DT46))</f>
      </c>
      <c r="AB46" s="123">
        <f>IF(U46="","",(S46+Y46))</f>
      </c>
      <c r="AC46" s="120">
        <f>IF(U46="","",AB46/SUM(DI46:DT46))</f>
      </c>
      <c r="AD46" s="44"/>
      <c r="AE46" s="44"/>
      <c r="AF46" s="44"/>
      <c r="AG46" s="44"/>
      <c r="AH46" s="121">
        <f>IF(AD46="","",SUM(AD46:AG46))</f>
      </c>
      <c r="AI46" s="119">
        <f>IF(AH46="",0,AH46)</f>
        <v>0</v>
      </c>
      <c r="AJ46" s="124">
        <f>IF(AH46="","",AH46/SUM(DU46:DX46))</f>
      </c>
      <c r="AK46" s="123">
        <f>IF(AD46="","",(AB46+AH46))</f>
      </c>
      <c r="AL46" s="120">
        <f>IF(AD46="","",AK46/SUM(DI46:DX46))</f>
      </c>
      <c r="AM46" s="44"/>
      <c r="AN46" s="44"/>
      <c r="AO46" s="44"/>
      <c r="AP46" s="44"/>
      <c r="AQ46" s="121">
        <f>IF(AM46="","",SUM(AM46:AP46))</f>
      </c>
      <c r="AR46" s="119">
        <f>IF(AQ46="",0,AQ46)</f>
        <v>0</v>
      </c>
      <c r="AS46" s="124">
        <f>IF(AQ46="","",AQ46/SUM(DY46:EB46))</f>
      </c>
      <c r="AT46" s="123">
        <f>IF(AM46="","",(AK46+AQ46))</f>
      </c>
      <c r="AU46" s="120">
        <f>IF(AM46="","",AT46/SUM(DI46:EB46))</f>
      </c>
      <c r="AV46" s="44"/>
      <c r="AW46" s="44"/>
      <c r="AX46" s="44"/>
      <c r="AY46" s="44"/>
      <c r="AZ46" s="121">
        <f>IF(AV46="","",SUM(AV46:AY46))</f>
      </c>
      <c r="BA46" s="119">
        <f>IF(AZ46="",0,AZ46)</f>
        <v>0</v>
      </c>
      <c r="BB46" s="124">
        <f>IF(AZ46="","",AZ46/SUM(EC46:EF46))</f>
      </c>
      <c r="BC46" s="123">
        <f>IF(AV46="","",(AT46+AZ46))</f>
      </c>
      <c r="BD46" s="166">
        <f>IF(AV46="","",BC46/SUM(DI46:EF46))</f>
      </c>
      <c r="BE46" s="44"/>
      <c r="BF46" s="44"/>
      <c r="BG46" s="44"/>
      <c r="BH46" s="44"/>
      <c r="BI46" s="121">
        <f>IF(BE46="","",SUM(BE46:BH46))</f>
      </c>
      <c r="BJ46" s="119">
        <f>IF(BI46="",0,BI46)</f>
        <v>0</v>
      </c>
      <c r="BK46" s="124">
        <f>IF(BI46="","",BI46/SUM(EG46:EJ46))</f>
      </c>
      <c r="BL46" s="123">
        <f>IF(BE46="","",(BC46+BI46))</f>
      </c>
      <c r="BM46" s="120">
        <f>IF(BE46="","",BL46/SUM(DI46:EJ46))</f>
      </c>
      <c r="BN46" s="44"/>
      <c r="BO46" s="44"/>
      <c r="BP46" s="44"/>
      <c r="BQ46" s="44"/>
      <c r="BR46" s="121">
        <f>IF(BN46="","",SUM(BN46:BQ46))</f>
      </c>
      <c r="BS46" s="119">
        <f>IF(BR46="",0,BR46)</f>
        <v>0</v>
      </c>
      <c r="BT46" s="124">
        <f>IF(BR46="","",BR46/SUM(EK46:EN46))</f>
      </c>
      <c r="BU46" s="123">
        <f>IF(BN46="","",(BL46+BR46))</f>
      </c>
      <c r="BV46" s="120">
        <f>IF(BN46="","",BU46/SUM(DI46:EN46))</f>
      </c>
      <c r="BW46" s="44"/>
      <c r="BX46" s="44"/>
      <c r="BY46" s="44"/>
      <c r="BZ46" s="44"/>
      <c r="CA46" s="121">
        <f>IF(BW46="","",SUM(BW46:BZ46))</f>
      </c>
      <c r="CB46" s="119">
        <f>IF(CA46="",0,CA46)</f>
        <v>0</v>
      </c>
      <c r="CC46" s="124">
        <f>IF(CA46="","",CA46/SUM(EO46:ER46))</f>
      </c>
      <c r="CD46" s="123">
        <f>IF(BW46="","",(BU46+CA46))</f>
      </c>
      <c r="CE46" s="120">
        <f>IF(BW46="","",CD46/SUM(DI46:ER46))</f>
      </c>
      <c r="CF46" s="44"/>
      <c r="CG46" s="44"/>
      <c r="CH46" s="44"/>
      <c r="CI46" s="44"/>
      <c r="CJ46" s="121">
        <f>IF(CF46="","",SUM(CF46:CI46))</f>
      </c>
      <c r="CK46" s="119">
        <f>IF(CJ46="",0,CJ46)</f>
        <v>0</v>
      </c>
      <c r="CL46" s="124">
        <f>IF(CJ46="","",CJ46/SUM(ES46:EV46))</f>
      </c>
      <c r="CM46" s="123">
        <f>IF(CF46="","",(CD46+CJ46))</f>
      </c>
      <c r="CN46" s="120">
        <f>IF(CF46="","",CM46/SUM(DI46:EV46))</f>
      </c>
      <c r="CO46" s="44"/>
      <c r="CP46" s="44"/>
      <c r="CQ46" s="44"/>
      <c r="CR46" s="44"/>
      <c r="CS46" s="121">
        <f>IF(CO46="","",SUM(CO46:CR46))</f>
      </c>
      <c r="CT46" s="119">
        <f>IF(CS46="",0,CS46)</f>
        <v>0</v>
      </c>
      <c r="CU46" s="124">
        <f>IF(CS46="","",CS46/SUM(EW46:EZ46))</f>
      </c>
      <c r="CV46" s="123">
        <f>IF(CO46="","",(CM46+CS46))</f>
      </c>
      <c r="CW46" s="120">
        <f>IF(CO46="","",CV46/SUM(DI46:EZ46))</f>
      </c>
      <c r="CX46" s="44"/>
      <c r="CY46" s="44"/>
      <c r="CZ46" s="44"/>
      <c r="DA46" s="44"/>
      <c r="DB46" s="121">
        <f>IF(CX46="","",SUM(CX46:DA46))</f>
      </c>
      <c r="DC46" s="119">
        <f>IF(DB46="",0,DB46)</f>
        <v>0</v>
      </c>
      <c r="DD46" s="124">
        <f>IF(DB46="","",DB46/SUM(FA46:FD46))</f>
      </c>
      <c r="DE46" s="123">
        <f>IF(CX46="","",(CV46+DB46))</f>
      </c>
      <c r="DF46" s="120">
        <f>IF(CX46="","",DE46/SUM(DI46:FD46))</f>
      </c>
      <c r="DG46" s="82" t="str">
        <f>IF(A46="","z",A46)</f>
        <v>A</v>
      </c>
      <c r="DH46" s="75">
        <f>IF(E46&gt;0,(J46+Q46+Z46+AI46+AR46+BA46+BJ46+BS46+CB46+CK46+CT46+DC46)/SUM(DI46:FD46),0)</f>
        <v>0</v>
      </c>
      <c r="DI46" s="125">
        <f aca="true" t="shared" si="201" ref="DI46:DL48">IF(E46&gt;0,1,0)</f>
        <v>0</v>
      </c>
      <c r="DJ46" s="125">
        <f t="shared" si="201"/>
        <v>0</v>
      </c>
      <c r="DK46" s="125">
        <f t="shared" si="201"/>
        <v>0</v>
      </c>
      <c r="DL46" s="125">
        <f t="shared" si="201"/>
        <v>0</v>
      </c>
      <c r="DM46" s="75">
        <f>IF(L46&gt;0,1,0)</f>
        <v>0</v>
      </c>
      <c r="DN46" s="75">
        <f>IF(M46&gt;0,1,0)</f>
        <v>0</v>
      </c>
      <c r="DO46" s="75">
        <f>IF(N46&gt;0,1,0)</f>
        <v>0</v>
      </c>
      <c r="DP46" s="75">
        <f>IF(O46&gt;0,1,0)</f>
        <v>0</v>
      </c>
      <c r="DQ46" s="125">
        <f>IF(U46&gt;0,1,0)</f>
        <v>0</v>
      </c>
      <c r="DR46" s="125">
        <f>IF(V46&gt;0,1,0)</f>
        <v>0</v>
      </c>
      <c r="DS46" s="125">
        <f>IF(W46&gt;0,1,0)</f>
        <v>0</v>
      </c>
      <c r="DT46" s="125">
        <f>IF(X46&gt;0,1,0)</f>
        <v>0</v>
      </c>
      <c r="DU46" s="75">
        <f>IF(AD46&gt;0,1,0)</f>
        <v>0</v>
      </c>
      <c r="DV46" s="75">
        <f>IF(AE46&gt;0,1,0)</f>
        <v>0</v>
      </c>
      <c r="DW46" s="75">
        <f>IF(AF46&gt;0,1,0)</f>
        <v>0</v>
      </c>
      <c r="DX46" s="75">
        <f>IF(AG46&gt;0,1,0)</f>
        <v>0</v>
      </c>
      <c r="DY46" s="125">
        <f>IF(AM46&gt;0,1,0)</f>
        <v>0</v>
      </c>
      <c r="DZ46" s="125">
        <f>IF(AN46&gt;0,1,0)</f>
        <v>0</v>
      </c>
      <c r="EA46" s="125">
        <f>IF(AO46&gt;0,1,0)</f>
        <v>0</v>
      </c>
      <c r="EB46" s="125">
        <f>IF(AP46&gt;0,1,0)</f>
        <v>0</v>
      </c>
      <c r="EC46" s="75">
        <f>IF(AV46&gt;0,1,0)</f>
        <v>0</v>
      </c>
      <c r="ED46" s="75">
        <f>IF(AW46&gt;0,1,0)</f>
        <v>0</v>
      </c>
      <c r="EE46" s="75">
        <f>IF(AX46&gt;0,1,0)</f>
        <v>0</v>
      </c>
      <c r="EF46" s="75">
        <f>IF(AY46&gt;0,1,0)</f>
        <v>0</v>
      </c>
      <c r="EG46" s="125">
        <f>IF(BE46&gt;0,1,0)</f>
        <v>0</v>
      </c>
      <c r="EH46" s="125">
        <f>IF(BF46&gt;0,1,0)</f>
        <v>0</v>
      </c>
      <c r="EI46" s="125">
        <f>IF(BG46&gt;0,1,0)</f>
        <v>0</v>
      </c>
      <c r="EJ46" s="125">
        <f>IF(BH46&gt;0,1,0)</f>
        <v>0</v>
      </c>
      <c r="EK46" s="75">
        <f>IF(BN46&gt;0,1,0)</f>
        <v>0</v>
      </c>
      <c r="EL46" s="75">
        <f>IF(BO46&gt;0,1,0)</f>
        <v>0</v>
      </c>
      <c r="EM46" s="75">
        <f>IF(BP46&gt;0,1,0)</f>
        <v>0</v>
      </c>
      <c r="EN46" s="75">
        <f>IF(BQ46&gt;0,1,0)</f>
        <v>0</v>
      </c>
      <c r="EO46" s="125">
        <f>IF(BW46&gt;0,1,0)</f>
        <v>0</v>
      </c>
      <c r="EP46" s="125">
        <f>IF(BX46&gt;0,1,0)</f>
        <v>0</v>
      </c>
      <c r="EQ46" s="125">
        <f>IF(BY46&gt;0,1,0)</f>
        <v>0</v>
      </c>
      <c r="ER46" s="125">
        <f>IF(BZ46&gt;0,1,0)</f>
        <v>0</v>
      </c>
      <c r="ES46" s="75">
        <f>IF(CF46&gt;0,1,0)</f>
        <v>0</v>
      </c>
      <c r="ET46" s="75">
        <f>IF(CG46&gt;0,1,0)</f>
        <v>0</v>
      </c>
      <c r="EU46" s="75">
        <f>IF(CH46&gt;0,1,0)</f>
        <v>0</v>
      </c>
      <c r="EV46" s="75">
        <f>IF(CI46&gt;0,1,0)</f>
        <v>0</v>
      </c>
      <c r="EW46" s="125">
        <f>IF(CO46&gt;0,1,0)</f>
        <v>0</v>
      </c>
      <c r="EX46" s="125">
        <f>IF(CP46&gt;0,1,0)</f>
        <v>0</v>
      </c>
      <c r="EY46" s="125">
        <f>IF(CQ46&gt;0,1,0)</f>
        <v>0</v>
      </c>
      <c r="EZ46" s="125">
        <f>IF(CR46&gt;0,1,0)</f>
        <v>0</v>
      </c>
      <c r="FA46" s="75">
        <f>IF(CX46&gt;0,1,0)</f>
        <v>0</v>
      </c>
      <c r="FB46" s="75">
        <f>IF(CY46&gt;0,1,0)</f>
        <v>0</v>
      </c>
      <c r="FC46" s="75">
        <f>IF(CZ46&gt;0,1,0)</f>
        <v>0</v>
      </c>
      <c r="FD46" s="75">
        <f>IF(DA46&gt;0,1,0)</f>
        <v>0</v>
      </c>
    </row>
    <row r="47" spans="1:160" ht="11.25">
      <c r="A47" s="126" t="s">
        <v>33</v>
      </c>
      <c r="B47" s="182">
        <v>17</v>
      </c>
      <c r="C47" s="44" t="s">
        <v>38</v>
      </c>
      <c r="D47" s="116">
        <f>IF(E47="","",SUM(DI47:FD47))</f>
      </c>
      <c r="E47" s="117"/>
      <c r="F47" s="117"/>
      <c r="G47" s="117"/>
      <c r="H47" s="117"/>
      <c r="I47" s="118">
        <f aca="true" t="shared" si="202" ref="I47:I55">IF(E47="","",SUM(E47:H47))</f>
      </c>
      <c r="J47" s="119">
        <f aca="true" t="shared" si="203" ref="J47:J55">IF(I47="",0,I47)</f>
        <v>0</v>
      </c>
      <c r="K47" s="120">
        <f aca="true" t="shared" si="204" ref="K47:K55">IF(E47="","",I47/SUM(DI47:DL47))</f>
      </c>
      <c r="L47" s="44"/>
      <c r="M47" s="44"/>
      <c r="N47" s="44"/>
      <c r="O47" s="44"/>
      <c r="P47" s="121">
        <f aca="true" t="shared" si="205" ref="P47:P55">IF(L47="","",SUM(L47:O47))</f>
      </c>
      <c r="Q47" s="119">
        <f aca="true" t="shared" si="206" ref="Q47:Q55">IF(P47="",0,P47)</f>
        <v>0</v>
      </c>
      <c r="R47" s="122">
        <f aca="true" t="shared" si="207" ref="R47:R55">IF(P47="","",P47/SUM(DM47:DP47))</f>
      </c>
      <c r="S47" s="123">
        <f aca="true" t="shared" si="208" ref="S47:S55">IF(L47="","",(I47+P47))</f>
      </c>
      <c r="T47" s="120">
        <f aca="true" t="shared" si="209" ref="T47:T55">IF(L47="","",S47/SUM(DI47:DP47))</f>
      </c>
      <c r="U47" s="44"/>
      <c r="V47" s="44"/>
      <c r="W47" s="44"/>
      <c r="X47" s="44"/>
      <c r="Y47" s="121">
        <f aca="true" t="shared" si="210" ref="Y47:Y55">IF(U47="","",SUM(U47:X47))</f>
      </c>
      <c r="Z47" s="119">
        <f aca="true" t="shared" si="211" ref="Z47:Z55">IF(Y47="",0,Y47)</f>
        <v>0</v>
      </c>
      <c r="AA47" s="124">
        <f aca="true" t="shared" si="212" ref="AA47:AA55">IF(Y47="","",Y47/SUM(DQ47:DT47))</f>
      </c>
      <c r="AB47" s="123">
        <f aca="true" t="shared" si="213" ref="AB47:AB55">IF(U47="","",(S47+Y47))</f>
      </c>
      <c r="AC47" s="120">
        <f aca="true" t="shared" si="214" ref="AC47:AC55">IF(U47="","",AB47/SUM(DI47:DT47))</f>
      </c>
      <c r="AD47" s="44"/>
      <c r="AE47" s="44"/>
      <c r="AF47" s="44"/>
      <c r="AG47" s="44"/>
      <c r="AH47" s="121">
        <f aca="true" t="shared" si="215" ref="AH47:AH55">IF(AD47="","",SUM(AD47:AG47))</f>
      </c>
      <c r="AI47" s="119">
        <f aca="true" t="shared" si="216" ref="AI47:AI55">IF(AH47="",0,AH47)</f>
        <v>0</v>
      </c>
      <c r="AJ47" s="124">
        <f aca="true" t="shared" si="217" ref="AJ47:AJ55">IF(AH47="","",AH47/SUM(DU47:DX47))</f>
      </c>
      <c r="AK47" s="123">
        <f aca="true" t="shared" si="218" ref="AK47:AK55">IF(AD47="","",(AB47+AH47))</f>
      </c>
      <c r="AL47" s="120">
        <f aca="true" t="shared" si="219" ref="AL47:AL55">IF(AD47="","",AK47/SUM(DI47:DX47))</f>
      </c>
      <c r="AM47" s="44"/>
      <c r="AN47" s="44"/>
      <c r="AO47" s="44"/>
      <c r="AP47" s="44"/>
      <c r="AQ47" s="121">
        <f aca="true" t="shared" si="220" ref="AQ47:AQ55">IF(AM47="","",SUM(AM47:AP47))</f>
      </c>
      <c r="AR47" s="119">
        <f aca="true" t="shared" si="221" ref="AR47:AR55">IF(AQ47="",0,AQ47)</f>
        <v>0</v>
      </c>
      <c r="AS47" s="124">
        <f>IF(AQ47="","",AQ47/SUM(DY47:EB47))</f>
      </c>
      <c r="AT47" s="123">
        <f aca="true" t="shared" si="222" ref="AT47:AT55">IF(AM47="","",(AK47+AQ47))</f>
      </c>
      <c r="AU47" s="120">
        <f>IF(AM47="","",AT47/SUM(DI47:EB47))</f>
      </c>
      <c r="AV47" s="44"/>
      <c r="AW47" s="44"/>
      <c r="AX47" s="44"/>
      <c r="AY47" s="44"/>
      <c r="AZ47" s="121">
        <f aca="true" t="shared" si="223" ref="AZ47:AZ55">IF(AV47="","",SUM(AV47:AY47))</f>
      </c>
      <c r="BA47" s="119">
        <f aca="true" t="shared" si="224" ref="BA47:BA55">IF(AZ47="",0,AZ47)</f>
        <v>0</v>
      </c>
      <c r="BB47" s="124">
        <f>IF(AZ47="","",AZ47/SUM(EC47:EF47))</f>
      </c>
      <c r="BC47" s="123">
        <f aca="true" t="shared" si="225" ref="BC47:BC55">IF(AV47="","",(AT47+AZ47))</f>
      </c>
      <c r="BD47" s="165">
        <f>IF(AV47="","",BC47/SUM(DI47:EF47))</f>
      </c>
      <c r="BE47" s="44"/>
      <c r="BF47" s="44"/>
      <c r="BG47" s="44"/>
      <c r="BH47" s="44"/>
      <c r="BI47" s="121">
        <f aca="true" t="shared" si="226" ref="BI47:BI55">IF(BE47="","",SUM(BE47:BH47))</f>
      </c>
      <c r="BJ47" s="119">
        <f aca="true" t="shared" si="227" ref="BJ47:BJ55">IF(BI47="",0,BI47)</f>
        <v>0</v>
      </c>
      <c r="BK47" s="124">
        <f>IF(BI47="","",BI47/SUM(EG47:EJ47))</f>
      </c>
      <c r="BL47" s="123">
        <f aca="true" t="shared" si="228" ref="BL47:BL55">IF(BE47="","",(BC47+BI47))</f>
      </c>
      <c r="BM47" s="120">
        <f>IF(BE47="","",BL47/SUM(DI47:EJ47))</f>
      </c>
      <c r="BN47" s="44"/>
      <c r="BO47" s="44"/>
      <c r="BP47" s="44"/>
      <c r="BQ47" s="44"/>
      <c r="BR47" s="121">
        <f aca="true" t="shared" si="229" ref="BR47:BR55">IF(BN47="","",SUM(BN47:BQ47))</f>
      </c>
      <c r="BS47" s="119">
        <f aca="true" t="shared" si="230" ref="BS47:BS55">IF(BR47="",0,BR47)</f>
        <v>0</v>
      </c>
      <c r="BT47" s="124">
        <f>IF(BR47="","",BR47/SUM(EK47:EN47))</f>
      </c>
      <c r="BU47" s="123">
        <f aca="true" t="shared" si="231" ref="BU47:BU55">IF(BN47="","",(BL47+BR47))</f>
      </c>
      <c r="BV47" s="120">
        <f>IF(BN47="","",BU47/SUM(DI47:EN47))</f>
      </c>
      <c r="BW47" s="44"/>
      <c r="BX47" s="44"/>
      <c r="BY47" s="44"/>
      <c r="BZ47" s="44"/>
      <c r="CA47" s="121">
        <f aca="true" t="shared" si="232" ref="CA47:CA55">IF(BW47="","",SUM(BW47:BZ47))</f>
      </c>
      <c r="CB47" s="119">
        <f aca="true" t="shared" si="233" ref="CB47:CB55">IF(CA47="",0,CA47)</f>
        <v>0</v>
      </c>
      <c r="CC47" s="124">
        <f>IF(CA47="","",CA47/SUM(EO47:ER47))</f>
      </c>
      <c r="CD47" s="123">
        <f aca="true" t="shared" si="234" ref="CD47:CD55">IF(BW47="","",(BU47+CA47))</f>
      </c>
      <c r="CE47" s="120">
        <f>IF(BW47="","",CD47/SUM(DI47:ER47))</f>
      </c>
      <c r="CF47" s="44"/>
      <c r="CG47" s="44"/>
      <c r="CH47" s="44"/>
      <c r="CI47" s="44"/>
      <c r="CJ47" s="121">
        <f aca="true" t="shared" si="235" ref="CJ47:CJ55">IF(CF47="","",SUM(CF47:CI47))</f>
      </c>
      <c r="CK47" s="119">
        <f aca="true" t="shared" si="236" ref="CK47:CK55">IF(CJ47="",0,CJ47)</f>
        <v>0</v>
      </c>
      <c r="CL47" s="124">
        <f>IF(CJ47="","",CJ47/SUM(ES47:EV47))</f>
      </c>
      <c r="CM47" s="123">
        <f aca="true" t="shared" si="237" ref="CM47:CM55">IF(CF47="","",(CD47+CJ47))</f>
      </c>
      <c r="CN47" s="120">
        <f>IF(CF47="","",CM47/SUM(DI47:EV47))</f>
      </c>
      <c r="CO47" s="44"/>
      <c r="CP47" s="44"/>
      <c r="CQ47" s="44"/>
      <c r="CR47" s="44"/>
      <c r="CS47" s="121">
        <f aca="true" t="shared" si="238" ref="CS47:CS55">IF(CO47="","",SUM(CO47:CR47))</f>
      </c>
      <c r="CT47" s="119">
        <f aca="true" t="shared" si="239" ref="CT47:CT55">IF(CS47="",0,CS47)</f>
        <v>0</v>
      </c>
      <c r="CU47" s="124">
        <f>IF(CS47="","",CS47/SUM(EW47:EZ47))</f>
      </c>
      <c r="CV47" s="123">
        <f aca="true" t="shared" si="240" ref="CV47:CV55">IF(CO47="","",(CM47+CS47))</f>
      </c>
      <c r="CW47" s="120">
        <f>IF(CO47="","",CV47/SUM(DI47:EZ47))</f>
      </c>
      <c r="CX47" s="44"/>
      <c r="CY47" s="44"/>
      <c r="CZ47" s="44"/>
      <c r="DA47" s="44"/>
      <c r="DB47" s="121">
        <f aca="true" t="shared" si="241" ref="DB47:DB55">IF(CX47="","",SUM(CX47:DA47))</f>
      </c>
      <c r="DC47" s="119">
        <f aca="true" t="shared" si="242" ref="DC47:DC55">IF(DB47="",0,DB47)</f>
        <v>0</v>
      </c>
      <c r="DD47" s="124">
        <f>IF(DB47="","",DB47/SUM(FA47:FD47))</f>
      </c>
      <c r="DE47" s="123">
        <f aca="true" t="shared" si="243" ref="DE47:DE55">IF(CX47="","",(CV47+DB47))</f>
      </c>
      <c r="DF47" s="120">
        <f>IF(CX47="","",DE47/SUM(DI47:FD47))</f>
      </c>
      <c r="DG47" s="82" t="str">
        <f aca="true" t="shared" si="244" ref="DG47:DG55">IF(A47="","z",A47)</f>
        <v>A</v>
      </c>
      <c r="DH47" s="75">
        <f>IF(E47&gt;0,(J47+Q47+Z47+AI47+AR47+BA47+BJ47+BS47+CB47+CK47+CT47+DC47)/SUM(DI47:FD47),0)</f>
        <v>0</v>
      </c>
      <c r="DI47" s="125">
        <f t="shared" si="201"/>
        <v>0</v>
      </c>
      <c r="DJ47" s="125">
        <f t="shared" si="201"/>
        <v>0</v>
      </c>
      <c r="DK47" s="125">
        <f t="shared" si="201"/>
        <v>0</v>
      </c>
      <c r="DL47" s="125">
        <f t="shared" si="201"/>
        <v>0</v>
      </c>
      <c r="DM47" s="75">
        <f aca="true" t="shared" si="245" ref="DM47:DP54">IF(L47&gt;0,1,0)</f>
        <v>0</v>
      </c>
      <c r="DN47" s="75">
        <f t="shared" si="245"/>
        <v>0</v>
      </c>
      <c r="DO47" s="75">
        <f t="shared" si="245"/>
        <v>0</v>
      </c>
      <c r="DP47" s="75">
        <f t="shared" si="245"/>
        <v>0</v>
      </c>
      <c r="DQ47" s="125">
        <f aca="true" t="shared" si="246" ref="DQ47:DT54">IF(U47&gt;0,1,0)</f>
        <v>0</v>
      </c>
      <c r="DR47" s="125">
        <f t="shared" si="246"/>
        <v>0</v>
      </c>
      <c r="DS47" s="125">
        <f t="shared" si="246"/>
        <v>0</v>
      </c>
      <c r="DT47" s="125">
        <f t="shared" si="246"/>
        <v>0</v>
      </c>
      <c r="DU47" s="75">
        <f aca="true" t="shared" si="247" ref="DU47:DX54">IF(AD47&gt;0,1,0)</f>
        <v>0</v>
      </c>
      <c r="DV47" s="75">
        <f t="shared" si="247"/>
        <v>0</v>
      </c>
      <c r="DW47" s="75">
        <f t="shared" si="247"/>
        <v>0</v>
      </c>
      <c r="DX47" s="75">
        <f t="shared" si="247"/>
        <v>0</v>
      </c>
      <c r="DY47" s="125">
        <f aca="true" t="shared" si="248" ref="DY47:EB54">IF(AM47&gt;0,1,0)</f>
        <v>0</v>
      </c>
      <c r="DZ47" s="125">
        <f t="shared" si="248"/>
        <v>0</v>
      </c>
      <c r="EA47" s="125">
        <f t="shared" si="248"/>
        <v>0</v>
      </c>
      <c r="EB47" s="125">
        <f t="shared" si="248"/>
        <v>0</v>
      </c>
      <c r="EC47" s="75">
        <f aca="true" t="shared" si="249" ref="EC47:EF54">IF(AV47&gt;0,1,0)</f>
        <v>0</v>
      </c>
      <c r="ED47" s="75">
        <f t="shared" si="249"/>
        <v>0</v>
      </c>
      <c r="EE47" s="75">
        <f t="shared" si="249"/>
        <v>0</v>
      </c>
      <c r="EF47" s="75">
        <f t="shared" si="249"/>
        <v>0</v>
      </c>
      <c r="EG47" s="125">
        <f aca="true" t="shared" si="250" ref="EG47:EJ54">IF(BE47&gt;0,1,0)</f>
        <v>0</v>
      </c>
      <c r="EH47" s="125">
        <f t="shared" si="250"/>
        <v>0</v>
      </c>
      <c r="EI47" s="125">
        <f t="shared" si="250"/>
        <v>0</v>
      </c>
      <c r="EJ47" s="125">
        <f t="shared" si="250"/>
        <v>0</v>
      </c>
      <c r="EK47" s="75">
        <f aca="true" t="shared" si="251" ref="EK47:EN54">IF(BN47&gt;0,1,0)</f>
        <v>0</v>
      </c>
      <c r="EL47" s="75">
        <f t="shared" si="251"/>
        <v>0</v>
      </c>
      <c r="EM47" s="75">
        <f t="shared" si="251"/>
        <v>0</v>
      </c>
      <c r="EN47" s="75">
        <f t="shared" si="251"/>
        <v>0</v>
      </c>
      <c r="EO47" s="125">
        <f aca="true" t="shared" si="252" ref="EO47:ER54">IF(BW47&gt;0,1,0)</f>
        <v>0</v>
      </c>
      <c r="EP47" s="125">
        <f t="shared" si="252"/>
        <v>0</v>
      </c>
      <c r="EQ47" s="125">
        <f t="shared" si="252"/>
        <v>0</v>
      </c>
      <c r="ER47" s="125">
        <f t="shared" si="252"/>
        <v>0</v>
      </c>
      <c r="ES47" s="75">
        <f aca="true" t="shared" si="253" ref="ES47:EV54">IF(CF47&gt;0,1,0)</f>
        <v>0</v>
      </c>
      <c r="ET47" s="75">
        <f t="shared" si="253"/>
        <v>0</v>
      </c>
      <c r="EU47" s="75">
        <f t="shared" si="253"/>
        <v>0</v>
      </c>
      <c r="EV47" s="75">
        <f t="shared" si="253"/>
        <v>0</v>
      </c>
      <c r="EW47" s="125">
        <f aca="true" t="shared" si="254" ref="EW47:EZ54">IF(CO47&gt;0,1,0)</f>
        <v>0</v>
      </c>
      <c r="EX47" s="125">
        <f t="shared" si="254"/>
        <v>0</v>
      </c>
      <c r="EY47" s="125">
        <f t="shared" si="254"/>
        <v>0</v>
      </c>
      <c r="EZ47" s="125">
        <f t="shared" si="254"/>
        <v>0</v>
      </c>
      <c r="FA47" s="75">
        <f aca="true" t="shared" si="255" ref="FA47:FD54">IF(CX47&gt;0,1,0)</f>
        <v>0</v>
      </c>
      <c r="FB47" s="75">
        <f t="shared" si="255"/>
        <v>0</v>
      </c>
      <c r="FC47" s="75">
        <f t="shared" si="255"/>
        <v>0</v>
      </c>
      <c r="FD47" s="75">
        <f t="shared" si="255"/>
        <v>0</v>
      </c>
    </row>
    <row r="48" spans="1:160" ht="11.25">
      <c r="A48" s="126" t="s">
        <v>33</v>
      </c>
      <c r="B48" s="182">
        <v>18</v>
      </c>
      <c r="C48" s="44" t="s">
        <v>61</v>
      </c>
      <c r="D48" s="116">
        <f>IF(E48="","",SUM(DI48:FD48))</f>
      </c>
      <c r="E48" s="117"/>
      <c r="F48" s="117"/>
      <c r="G48" s="117"/>
      <c r="H48" s="117"/>
      <c r="I48" s="118">
        <f t="shared" si="202"/>
      </c>
      <c r="J48" s="119">
        <f t="shared" si="203"/>
        <v>0</v>
      </c>
      <c r="K48" s="120">
        <f t="shared" si="204"/>
      </c>
      <c r="L48" s="44"/>
      <c r="M48" s="44"/>
      <c r="N48" s="44"/>
      <c r="O48" s="44"/>
      <c r="P48" s="121">
        <f t="shared" si="205"/>
      </c>
      <c r="Q48" s="119">
        <f t="shared" si="206"/>
        <v>0</v>
      </c>
      <c r="R48" s="122">
        <f t="shared" si="207"/>
      </c>
      <c r="S48" s="123">
        <f t="shared" si="208"/>
      </c>
      <c r="T48" s="120">
        <f t="shared" si="209"/>
      </c>
      <c r="U48" s="44"/>
      <c r="V48" s="44"/>
      <c r="W48" s="44"/>
      <c r="X48" s="44"/>
      <c r="Y48" s="121">
        <f t="shared" si="210"/>
      </c>
      <c r="Z48" s="119">
        <f t="shared" si="211"/>
        <v>0</v>
      </c>
      <c r="AA48" s="124">
        <f t="shared" si="212"/>
      </c>
      <c r="AB48" s="123">
        <f t="shared" si="213"/>
      </c>
      <c r="AC48" s="120">
        <f t="shared" si="214"/>
      </c>
      <c r="AD48" s="44"/>
      <c r="AE48" s="44"/>
      <c r="AF48" s="44"/>
      <c r="AG48" s="44"/>
      <c r="AH48" s="121">
        <f t="shared" si="215"/>
      </c>
      <c r="AI48" s="119">
        <f t="shared" si="216"/>
        <v>0</v>
      </c>
      <c r="AJ48" s="124">
        <f t="shared" si="217"/>
      </c>
      <c r="AK48" s="123">
        <f t="shared" si="218"/>
      </c>
      <c r="AL48" s="120">
        <f t="shared" si="219"/>
      </c>
      <c r="AM48" s="44"/>
      <c r="AN48" s="44"/>
      <c r="AO48" s="44"/>
      <c r="AP48" s="44"/>
      <c r="AQ48" s="121">
        <f t="shared" si="220"/>
      </c>
      <c r="AR48" s="119">
        <f t="shared" si="221"/>
        <v>0</v>
      </c>
      <c r="AS48" s="124">
        <f>IF(AQ48="","",AQ48/SUM(DY48:EB48))</f>
      </c>
      <c r="AT48" s="123">
        <f t="shared" si="222"/>
      </c>
      <c r="AU48" s="120">
        <f>IF(AM48="","",AT48/SUM(DI48:EB48))</f>
      </c>
      <c r="AV48" s="44"/>
      <c r="AW48" s="44"/>
      <c r="AX48" s="44"/>
      <c r="AY48" s="44"/>
      <c r="AZ48" s="121">
        <f t="shared" si="223"/>
      </c>
      <c r="BA48" s="119">
        <f t="shared" si="224"/>
        <v>0</v>
      </c>
      <c r="BB48" s="124">
        <f>IF(AZ48="","",AZ48/SUM(EC48:EF48))</f>
      </c>
      <c r="BC48" s="123">
        <f t="shared" si="225"/>
      </c>
      <c r="BD48" s="166">
        <f>IF(AV48="","",BC48/SUM(DI48:EF48))</f>
      </c>
      <c r="BE48" s="44"/>
      <c r="BF48" s="44"/>
      <c r="BG48" s="44"/>
      <c r="BH48" s="44"/>
      <c r="BI48" s="121">
        <f t="shared" si="226"/>
      </c>
      <c r="BJ48" s="119">
        <f t="shared" si="227"/>
        <v>0</v>
      </c>
      <c r="BK48" s="124">
        <f>IF(BI48="","",BI48/SUM(EG48:EJ48))</f>
      </c>
      <c r="BL48" s="123">
        <f t="shared" si="228"/>
      </c>
      <c r="BM48" s="120">
        <f>IF(BE48="","",BL48/SUM(DI48:EJ48))</f>
      </c>
      <c r="BN48" s="44"/>
      <c r="BO48" s="44"/>
      <c r="BP48" s="44"/>
      <c r="BQ48" s="44"/>
      <c r="BR48" s="121">
        <f t="shared" si="229"/>
      </c>
      <c r="BS48" s="119">
        <f t="shared" si="230"/>
        <v>0</v>
      </c>
      <c r="BT48" s="124">
        <f>IF(BR48="","",BR48/SUM(EK48:EN48))</f>
      </c>
      <c r="BU48" s="123">
        <f t="shared" si="231"/>
      </c>
      <c r="BV48" s="120">
        <f>IF(BN48="","",BU48/SUM(DI48:EN48))</f>
      </c>
      <c r="BW48" s="44"/>
      <c r="BX48" s="44"/>
      <c r="BY48" s="44"/>
      <c r="BZ48" s="44"/>
      <c r="CA48" s="121">
        <f t="shared" si="232"/>
      </c>
      <c r="CB48" s="119">
        <f t="shared" si="233"/>
        <v>0</v>
      </c>
      <c r="CC48" s="124">
        <f>IF(CA48="","",CA48/SUM(EO48:ER48))</f>
      </c>
      <c r="CD48" s="123">
        <f t="shared" si="234"/>
      </c>
      <c r="CE48" s="120">
        <f>IF(BW48="","",CD48/SUM(DI48:ER48))</f>
      </c>
      <c r="CF48" s="44"/>
      <c r="CG48" s="44"/>
      <c r="CH48" s="44"/>
      <c r="CI48" s="44"/>
      <c r="CJ48" s="121">
        <f t="shared" si="235"/>
      </c>
      <c r="CK48" s="119">
        <f t="shared" si="236"/>
        <v>0</v>
      </c>
      <c r="CL48" s="124">
        <f>IF(CJ48="","",CJ48/SUM(ES48:EV48))</f>
      </c>
      <c r="CM48" s="123">
        <f t="shared" si="237"/>
      </c>
      <c r="CN48" s="120">
        <f>IF(CF48="","",CM48/SUM(DI48:EV48))</f>
      </c>
      <c r="CO48" s="44"/>
      <c r="CP48" s="44"/>
      <c r="CQ48" s="44"/>
      <c r="CR48" s="44"/>
      <c r="CS48" s="121">
        <f t="shared" si="238"/>
      </c>
      <c r="CT48" s="119">
        <f t="shared" si="239"/>
        <v>0</v>
      </c>
      <c r="CU48" s="124">
        <f>IF(CS48="","",CS48/SUM(EW48:EZ48))</f>
      </c>
      <c r="CV48" s="123">
        <f t="shared" si="240"/>
      </c>
      <c r="CW48" s="120">
        <f>IF(CO48="","",CV48/SUM(DI48:EZ48))</f>
      </c>
      <c r="CX48" s="44"/>
      <c r="CY48" s="44"/>
      <c r="CZ48" s="44"/>
      <c r="DA48" s="44"/>
      <c r="DB48" s="121">
        <f t="shared" si="241"/>
      </c>
      <c r="DC48" s="119">
        <f t="shared" si="242"/>
        <v>0</v>
      </c>
      <c r="DD48" s="124">
        <f>IF(DB48="","",DB48/SUM(FA48:FD48))</f>
      </c>
      <c r="DE48" s="123">
        <f t="shared" si="243"/>
      </c>
      <c r="DF48" s="120">
        <f>IF(CX48="","",DE48/SUM(DI48:FD48))</f>
      </c>
      <c r="DG48" s="82" t="str">
        <f t="shared" si="244"/>
        <v>A</v>
      </c>
      <c r="DH48" s="75">
        <f>IF(E48&gt;0,(J48+Q48+Z48+AI48+AR48+BA48+BJ48+BS48+CB48+CK48+CT48+DC48)/SUM(DI48:FD48),0)</f>
        <v>0</v>
      </c>
      <c r="DI48" s="125">
        <f t="shared" si="201"/>
        <v>0</v>
      </c>
      <c r="DJ48" s="125">
        <f t="shared" si="201"/>
        <v>0</v>
      </c>
      <c r="DK48" s="125">
        <f t="shared" si="201"/>
        <v>0</v>
      </c>
      <c r="DL48" s="125">
        <f t="shared" si="201"/>
        <v>0</v>
      </c>
      <c r="DM48" s="75">
        <f t="shared" si="245"/>
        <v>0</v>
      </c>
      <c r="DN48" s="75">
        <f t="shared" si="245"/>
        <v>0</v>
      </c>
      <c r="DO48" s="75">
        <f t="shared" si="245"/>
        <v>0</v>
      </c>
      <c r="DP48" s="75">
        <f t="shared" si="245"/>
        <v>0</v>
      </c>
      <c r="DQ48" s="125">
        <f t="shared" si="246"/>
        <v>0</v>
      </c>
      <c r="DR48" s="125">
        <f t="shared" si="246"/>
        <v>0</v>
      </c>
      <c r="DS48" s="125">
        <f t="shared" si="246"/>
        <v>0</v>
      </c>
      <c r="DT48" s="125">
        <f t="shared" si="246"/>
        <v>0</v>
      </c>
      <c r="DU48" s="75">
        <f t="shared" si="247"/>
        <v>0</v>
      </c>
      <c r="DV48" s="75">
        <f t="shared" si="247"/>
        <v>0</v>
      </c>
      <c r="DW48" s="75">
        <f t="shared" si="247"/>
        <v>0</v>
      </c>
      <c r="DX48" s="75">
        <f t="shared" si="247"/>
        <v>0</v>
      </c>
      <c r="DY48" s="125">
        <f t="shared" si="248"/>
        <v>0</v>
      </c>
      <c r="DZ48" s="125">
        <f t="shared" si="248"/>
        <v>0</v>
      </c>
      <c r="EA48" s="125">
        <f t="shared" si="248"/>
        <v>0</v>
      </c>
      <c r="EB48" s="125">
        <f t="shared" si="248"/>
        <v>0</v>
      </c>
      <c r="EC48" s="75">
        <f t="shared" si="249"/>
        <v>0</v>
      </c>
      <c r="ED48" s="75">
        <f t="shared" si="249"/>
        <v>0</v>
      </c>
      <c r="EE48" s="75">
        <f t="shared" si="249"/>
        <v>0</v>
      </c>
      <c r="EF48" s="75">
        <f t="shared" si="249"/>
        <v>0</v>
      </c>
      <c r="EG48" s="125">
        <f t="shared" si="250"/>
        <v>0</v>
      </c>
      <c r="EH48" s="125">
        <f t="shared" si="250"/>
        <v>0</v>
      </c>
      <c r="EI48" s="125">
        <f t="shared" si="250"/>
        <v>0</v>
      </c>
      <c r="EJ48" s="125">
        <f t="shared" si="250"/>
        <v>0</v>
      </c>
      <c r="EK48" s="75">
        <f t="shared" si="251"/>
        <v>0</v>
      </c>
      <c r="EL48" s="75">
        <f t="shared" si="251"/>
        <v>0</v>
      </c>
      <c r="EM48" s="75">
        <f t="shared" si="251"/>
        <v>0</v>
      </c>
      <c r="EN48" s="75">
        <f t="shared" si="251"/>
        <v>0</v>
      </c>
      <c r="EO48" s="125">
        <f t="shared" si="252"/>
        <v>0</v>
      </c>
      <c r="EP48" s="125">
        <f t="shared" si="252"/>
        <v>0</v>
      </c>
      <c r="EQ48" s="125">
        <f t="shared" si="252"/>
        <v>0</v>
      </c>
      <c r="ER48" s="125">
        <f t="shared" si="252"/>
        <v>0</v>
      </c>
      <c r="ES48" s="75">
        <f t="shared" si="253"/>
        <v>0</v>
      </c>
      <c r="ET48" s="75">
        <f t="shared" si="253"/>
        <v>0</v>
      </c>
      <c r="EU48" s="75">
        <f t="shared" si="253"/>
        <v>0</v>
      </c>
      <c r="EV48" s="75">
        <f t="shared" si="253"/>
        <v>0</v>
      </c>
      <c r="EW48" s="125">
        <f t="shared" si="254"/>
        <v>0</v>
      </c>
      <c r="EX48" s="125">
        <f t="shared" si="254"/>
        <v>0</v>
      </c>
      <c r="EY48" s="125">
        <f t="shared" si="254"/>
        <v>0</v>
      </c>
      <c r="EZ48" s="125">
        <f t="shared" si="254"/>
        <v>0</v>
      </c>
      <c r="FA48" s="75">
        <f t="shared" si="255"/>
        <v>0</v>
      </c>
      <c r="FB48" s="75">
        <f t="shared" si="255"/>
        <v>0</v>
      </c>
      <c r="FC48" s="75">
        <f t="shared" si="255"/>
        <v>0</v>
      </c>
      <c r="FD48" s="75">
        <f t="shared" si="255"/>
        <v>0</v>
      </c>
    </row>
    <row r="49" spans="1:160" ht="11.25">
      <c r="A49" s="126" t="s">
        <v>33</v>
      </c>
      <c r="B49" s="182">
        <v>41</v>
      </c>
      <c r="C49" s="44" t="s">
        <v>79</v>
      </c>
      <c r="D49" s="116">
        <f>IF(E49="","",SUM(DI49:FD49))</f>
        <v>1</v>
      </c>
      <c r="E49" s="117">
        <v>139</v>
      </c>
      <c r="F49" s="117"/>
      <c r="G49" s="117"/>
      <c r="H49" s="117"/>
      <c r="I49" s="118">
        <f>IF(E49="","",SUM(E49:H49))</f>
        <v>139</v>
      </c>
      <c r="J49" s="119">
        <f t="shared" si="203"/>
        <v>139</v>
      </c>
      <c r="K49" s="120">
        <f>IF(E49="","",I49/SUM(DI49:DL49))</f>
        <v>139</v>
      </c>
      <c r="L49" s="44"/>
      <c r="M49" s="44"/>
      <c r="N49" s="44"/>
      <c r="O49" s="44"/>
      <c r="P49" s="121">
        <f>IF(L49="","",SUM(L49:O49))</f>
      </c>
      <c r="Q49" s="119">
        <f t="shared" si="206"/>
        <v>0</v>
      </c>
      <c r="R49" s="122">
        <f>IF(P49="","",P49/SUM(DM49:DP49))</f>
      </c>
      <c r="S49" s="123">
        <f>IF(L49="","",(I49+P49))</f>
      </c>
      <c r="T49" s="120">
        <f>IF(L49="","",S49/SUM(DI49:DP49))</f>
      </c>
      <c r="U49" s="44"/>
      <c r="V49" s="44"/>
      <c r="W49" s="44"/>
      <c r="X49" s="44"/>
      <c r="Y49" s="121">
        <f>IF(U49="","",SUM(U49:X49))</f>
      </c>
      <c r="Z49" s="119">
        <f t="shared" si="211"/>
        <v>0</v>
      </c>
      <c r="AA49" s="124">
        <f>IF(Y49="","",Y49/SUM(DQ49:DT49))</f>
      </c>
      <c r="AB49" s="123">
        <f>IF(U49="","",(S49+Y49))</f>
      </c>
      <c r="AC49" s="120">
        <f>IF(U49="","",AB49/SUM(DI49:DT49))</f>
      </c>
      <c r="AD49" s="44"/>
      <c r="AE49" s="44"/>
      <c r="AF49" s="44"/>
      <c r="AG49" s="44"/>
      <c r="AH49" s="121">
        <f>IF(AD49="","",SUM(AD49:AG49))</f>
      </c>
      <c r="AI49" s="119">
        <f t="shared" si="216"/>
        <v>0</v>
      </c>
      <c r="AJ49" s="124">
        <f>IF(AH49="","",AH49/SUM(DU49:DX49))</f>
      </c>
      <c r="AK49" s="123">
        <f>IF(AD49="","",(AB49+AH49))</f>
      </c>
      <c r="AL49" s="120">
        <f>IF(AD49="","",AK49/SUM(DI49:DX49))</f>
      </c>
      <c r="AM49" s="44"/>
      <c r="AN49" s="44"/>
      <c r="AO49" s="44"/>
      <c r="AP49" s="44"/>
      <c r="AQ49" s="121">
        <f>IF(AM49="","",SUM(AM49:AP49))</f>
      </c>
      <c r="AR49" s="119">
        <f t="shared" si="221"/>
        <v>0</v>
      </c>
      <c r="AS49" s="124">
        <f>IF(AQ49="","",AQ49/SUM(DY49:EB49))</f>
      </c>
      <c r="AT49" s="123">
        <f>IF(AM49="","",(AK49+AQ49))</f>
      </c>
      <c r="AU49" s="120">
        <f>IF(AM49="","",AT49/SUM(DI49:EB49))</f>
      </c>
      <c r="AV49" s="44"/>
      <c r="AW49" s="44"/>
      <c r="AX49" s="44"/>
      <c r="AY49" s="44"/>
      <c r="AZ49" s="121">
        <f>IF(AV49="","",SUM(AV49:AY49))</f>
      </c>
      <c r="BA49" s="119">
        <f t="shared" si="224"/>
        <v>0</v>
      </c>
      <c r="BB49" s="124">
        <f>IF(AZ49="","",AZ49/SUM(EC49:EF49))</f>
      </c>
      <c r="BC49" s="123">
        <f>IF(AV49="","",(AT49+AZ49))</f>
      </c>
      <c r="BD49" s="166">
        <f>IF(AV49="","",BC49/SUM(DI49:EF49))</f>
      </c>
      <c r="BE49" s="44"/>
      <c r="BF49" s="44"/>
      <c r="BG49" s="44"/>
      <c r="BH49" s="44"/>
      <c r="BI49" s="121">
        <f>IF(BE49="","",SUM(BE49:BH49))</f>
      </c>
      <c r="BJ49" s="119">
        <f t="shared" si="227"/>
        <v>0</v>
      </c>
      <c r="BK49" s="124">
        <f>IF(BI49="","",BI49/SUM(EG49:EJ49))</f>
      </c>
      <c r="BL49" s="123">
        <f>IF(BE49="","",(BC49+BI49))</f>
      </c>
      <c r="BM49" s="120">
        <f>IF(BE49="","",BL49/SUM(DI49:EJ49))</f>
      </c>
      <c r="BN49" s="44"/>
      <c r="BO49" s="44"/>
      <c r="BP49" s="44"/>
      <c r="BQ49" s="44"/>
      <c r="BR49" s="121">
        <f>IF(BN49="","",SUM(BN49:BQ49))</f>
      </c>
      <c r="BS49" s="119">
        <f t="shared" si="230"/>
        <v>0</v>
      </c>
      <c r="BT49" s="124">
        <f>IF(BR49="","",BR49/SUM(EK49:EN49))</f>
      </c>
      <c r="BU49" s="123">
        <f>IF(BN49="","",(BL49+BR49))</f>
      </c>
      <c r="BV49" s="120">
        <f>IF(BN49="","",BU49/SUM(DI49:EN49))</f>
      </c>
      <c r="BW49" s="44"/>
      <c r="BX49" s="44"/>
      <c r="BY49" s="44"/>
      <c r="BZ49" s="44"/>
      <c r="CA49" s="121">
        <f>IF(BW49="","",SUM(BW49:BZ49))</f>
      </c>
      <c r="CB49" s="119">
        <f t="shared" si="233"/>
        <v>0</v>
      </c>
      <c r="CC49" s="124">
        <f>IF(CA49="","",CA49/SUM(EO49:ER49))</f>
      </c>
      <c r="CD49" s="123">
        <f>IF(BW49="","",(BU49+CA49))</f>
      </c>
      <c r="CE49" s="120">
        <f>IF(BW49="","",CD49/SUM(DI49:ER49))</f>
      </c>
      <c r="CF49" s="44"/>
      <c r="CG49" s="44"/>
      <c r="CH49" s="44"/>
      <c r="CI49" s="44"/>
      <c r="CJ49" s="121">
        <f>IF(CF49="","",SUM(CF49:CI49))</f>
      </c>
      <c r="CK49" s="119">
        <f t="shared" si="236"/>
        <v>0</v>
      </c>
      <c r="CL49" s="124">
        <f>IF(CJ49="","",CJ49/SUM(ES49:EV49))</f>
      </c>
      <c r="CM49" s="123">
        <f>IF(CF49="","",(CD49+CJ49))</f>
      </c>
      <c r="CN49" s="120">
        <f>IF(CF49="","",CM49/SUM(DI49:EV49))</f>
      </c>
      <c r="CO49" s="44"/>
      <c r="CP49" s="44"/>
      <c r="CQ49" s="44"/>
      <c r="CR49" s="44"/>
      <c r="CS49" s="121">
        <f>IF(CO49="","",SUM(CO49:CR49))</f>
      </c>
      <c r="CT49" s="119">
        <f t="shared" si="239"/>
        <v>0</v>
      </c>
      <c r="CU49" s="124">
        <f>IF(CS49="","",CS49/SUM(EW49:EZ49))</f>
      </c>
      <c r="CV49" s="123">
        <f>IF(CO49="","",(CM49+CS49))</f>
      </c>
      <c r="CW49" s="120">
        <f>IF(CO49="","",CV49/SUM(DI49:EZ49))</f>
      </c>
      <c r="CX49" s="44"/>
      <c r="CY49" s="44"/>
      <c r="CZ49" s="44"/>
      <c r="DA49" s="44"/>
      <c r="DB49" s="121">
        <f>IF(CX49="","",SUM(CX49:DA49))</f>
      </c>
      <c r="DC49" s="119">
        <f t="shared" si="242"/>
        <v>0</v>
      </c>
      <c r="DD49" s="124">
        <f>IF(DB49="","",DB49/SUM(FA49:FD49))</f>
      </c>
      <c r="DE49" s="123">
        <f>IF(CX49="","",(CV49+DB49))</f>
      </c>
      <c r="DF49" s="120">
        <f>IF(CX49="","",DE49/SUM(DI49:FD49))</f>
      </c>
      <c r="DG49" s="82" t="str">
        <f>IF(A49="","z",A49)</f>
        <v>A</v>
      </c>
      <c r="DH49" s="75">
        <f>IF(E49&gt;0,(J49+Q49+Z49+AI49+AR49+BA49+BJ49+BS49+CB49+CK49+CT49+DC49)/SUM(DI49:FD49),0)</f>
        <v>139</v>
      </c>
      <c r="DI49" s="125">
        <f aca="true" t="shared" si="256" ref="DI49:DJ55">IF(E49&gt;0,1,0)</f>
        <v>1</v>
      </c>
      <c r="DJ49" s="125">
        <f t="shared" si="256"/>
        <v>0</v>
      </c>
      <c r="DK49" s="125">
        <f aca="true" t="shared" si="257" ref="DK49:DL54">IF(G49&gt;0,1,0)</f>
        <v>0</v>
      </c>
      <c r="DL49" s="125">
        <f t="shared" si="257"/>
        <v>0</v>
      </c>
      <c r="DM49" s="75">
        <f t="shared" si="245"/>
        <v>0</v>
      </c>
      <c r="DN49" s="75">
        <f t="shared" si="245"/>
        <v>0</v>
      </c>
      <c r="DO49" s="75">
        <f t="shared" si="245"/>
        <v>0</v>
      </c>
      <c r="DP49" s="75">
        <f t="shared" si="245"/>
        <v>0</v>
      </c>
      <c r="DQ49" s="125">
        <f t="shared" si="246"/>
        <v>0</v>
      </c>
      <c r="DR49" s="125">
        <f t="shared" si="246"/>
        <v>0</v>
      </c>
      <c r="DS49" s="125">
        <f t="shared" si="246"/>
        <v>0</v>
      </c>
      <c r="DT49" s="125">
        <f t="shared" si="246"/>
        <v>0</v>
      </c>
      <c r="DU49" s="75">
        <f t="shared" si="247"/>
        <v>0</v>
      </c>
      <c r="DV49" s="75">
        <f t="shared" si="247"/>
        <v>0</v>
      </c>
      <c r="DW49" s="75">
        <f t="shared" si="247"/>
        <v>0</v>
      </c>
      <c r="DX49" s="75">
        <f t="shared" si="247"/>
        <v>0</v>
      </c>
      <c r="DY49" s="125">
        <f t="shared" si="248"/>
        <v>0</v>
      </c>
      <c r="DZ49" s="125">
        <f t="shared" si="248"/>
        <v>0</v>
      </c>
      <c r="EA49" s="125">
        <f t="shared" si="248"/>
        <v>0</v>
      </c>
      <c r="EB49" s="125">
        <f t="shared" si="248"/>
        <v>0</v>
      </c>
      <c r="EC49" s="75">
        <f t="shared" si="249"/>
        <v>0</v>
      </c>
      <c r="ED49" s="75">
        <f t="shared" si="249"/>
        <v>0</v>
      </c>
      <c r="EE49" s="75">
        <f t="shared" si="249"/>
        <v>0</v>
      </c>
      <c r="EF49" s="75">
        <f t="shared" si="249"/>
        <v>0</v>
      </c>
      <c r="EG49" s="125">
        <f t="shared" si="250"/>
        <v>0</v>
      </c>
      <c r="EH49" s="125">
        <f t="shared" si="250"/>
        <v>0</v>
      </c>
      <c r="EI49" s="125">
        <f t="shared" si="250"/>
        <v>0</v>
      </c>
      <c r="EJ49" s="125">
        <f t="shared" si="250"/>
        <v>0</v>
      </c>
      <c r="EK49" s="75">
        <f t="shared" si="251"/>
        <v>0</v>
      </c>
      <c r="EL49" s="75">
        <f t="shared" si="251"/>
        <v>0</v>
      </c>
      <c r="EM49" s="75">
        <f t="shared" si="251"/>
        <v>0</v>
      </c>
      <c r="EN49" s="75">
        <f t="shared" si="251"/>
        <v>0</v>
      </c>
      <c r="EO49" s="125">
        <f t="shared" si="252"/>
        <v>0</v>
      </c>
      <c r="EP49" s="125">
        <f t="shared" si="252"/>
        <v>0</v>
      </c>
      <c r="EQ49" s="125">
        <f t="shared" si="252"/>
        <v>0</v>
      </c>
      <c r="ER49" s="125">
        <f t="shared" si="252"/>
        <v>0</v>
      </c>
      <c r="ES49" s="75">
        <f t="shared" si="253"/>
        <v>0</v>
      </c>
      <c r="ET49" s="75">
        <f t="shared" si="253"/>
        <v>0</v>
      </c>
      <c r="EU49" s="75">
        <f t="shared" si="253"/>
        <v>0</v>
      </c>
      <c r="EV49" s="75">
        <f t="shared" si="253"/>
        <v>0</v>
      </c>
      <c r="EW49" s="125">
        <f t="shared" si="254"/>
        <v>0</v>
      </c>
      <c r="EX49" s="125">
        <f t="shared" si="254"/>
        <v>0</v>
      </c>
      <c r="EY49" s="125">
        <f t="shared" si="254"/>
        <v>0</v>
      </c>
      <c r="EZ49" s="125">
        <f t="shared" si="254"/>
        <v>0</v>
      </c>
      <c r="FA49" s="75">
        <f t="shared" si="255"/>
        <v>0</v>
      </c>
      <c r="FB49" s="75">
        <f t="shared" si="255"/>
        <v>0</v>
      </c>
      <c r="FC49" s="75">
        <f t="shared" si="255"/>
        <v>0</v>
      </c>
      <c r="FD49" s="75">
        <f t="shared" si="255"/>
        <v>0</v>
      </c>
    </row>
    <row r="50" spans="1:160" ht="11.25">
      <c r="A50" s="126" t="s">
        <v>33</v>
      </c>
      <c r="B50" s="182">
        <v>48</v>
      </c>
      <c r="C50" s="44" t="s">
        <v>46</v>
      </c>
      <c r="D50" s="116">
        <f>IF(E50="","",SUM(DI50:FD50))</f>
      </c>
      <c r="E50" s="117"/>
      <c r="F50" s="117"/>
      <c r="G50" s="117"/>
      <c r="H50" s="117"/>
      <c r="I50" s="118">
        <f>IF(E50="","",SUM(E50:H50))</f>
      </c>
      <c r="J50" s="119">
        <f t="shared" si="203"/>
        <v>0</v>
      </c>
      <c r="K50" s="120">
        <f>IF(E50="","",I50/SUM(DI50:DL50))</f>
      </c>
      <c r="L50" s="44"/>
      <c r="M50" s="44"/>
      <c r="N50" s="44"/>
      <c r="O50" s="44"/>
      <c r="P50" s="121">
        <f>IF(L50="","",SUM(L50:O50))</f>
      </c>
      <c r="Q50" s="119">
        <f t="shared" si="206"/>
        <v>0</v>
      </c>
      <c r="R50" s="122">
        <f>IF(P50="","",P50/SUM(DM50:DP50))</f>
      </c>
      <c r="S50" s="123">
        <f>IF(L50="","",(I50+P50))</f>
      </c>
      <c r="T50" s="120">
        <f>IF(L50="","",S50/SUM(DI50:DP50))</f>
      </c>
      <c r="U50" s="44"/>
      <c r="V50" s="44"/>
      <c r="W50" s="44"/>
      <c r="X50" s="44"/>
      <c r="Y50" s="121">
        <f>IF(U50="","",SUM(U50:X50))</f>
      </c>
      <c r="Z50" s="119">
        <f t="shared" si="211"/>
        <v>0</v>
      </c>
      <c r="AA50" s="124">
        <f>IF(Y50="","",Y50/SUM(DQ50:DT50))</f>
      </c>
      <c r="AB50" s="123">
        <f>IF(U50="","",(S50+Y50))</f>
      </c>
      <c r="AC50" s="120">
        <f>IF(U50="","",AB50/SUM(DI50:DT50))</f>
      </c>
      <c r="AD50" s="44"/>
      <c r="AE50" s="44"/>
      <c r="AF50" s="44"/>
      <c r="AG50" s="44"/>
      <c r="AH50" s="121">
        <f>IF(AD50="","",SUM(AD50:AG50))</f>
      </c>
      <c r="AI50" s="119">
        <f t="shared" si="216"/>
        <v>0</v>
      </c>
      <c r="AJ50" s="124">
        <f>IF(AH50="","",AH50/SUM(DU50:DX50))</f>
      </c>
      <c r="AK50" s="123">
        <f>IF(AD50="","",(AB50+AH50))</f>
      </c>
      <c r="AL50" s="120">
        <f>IF(AD50="","",AK50/SUM(DI50:DX50))</f>
      </c>
      <c r="AM50" s="44"/>
      <c r="AN50" s="44"/>
      <c r="AO50" s="44"/>
      <c r="AP50" s="44"/>
      <c r="AQ50" s="121">
        <f>IF(AM50="","",SUM(AM50:AP50))</f>
      </c>
      <c r="AR50" s="119">
        <f t="shared" si="221"/>
        <v>0</v>
      </c>
      <c r="AS50" s="124">
        <f>IF(AQ50="","",AQ50/SUM(DY50:EB50))</f>
      </c>
      <c r="AT50" s="123">
        <f>IF(AM50="","",(AK50+AQ50))</f>
      </c>
      <c r="AU50" s="120">
        <f>IF(AM50="","",AT50/SUM(DI50:EB50))</f>
      </c>
      <c r="AV50" s="44"/>
      <c r="AW50" s="44"/>
      <c r="AX50" s="44"/>
      <c r="AY50" s="44"/>
      <c r="AZ50" s="121">
        <f>IF(AV50="","",SUM(AV50:AY50))</f>
      </c>
      <c r="BA50" s="119">
        <f t="shared" si="224"/>
        <v>0</v>
      </c>
      <c r="BB50" s="124">
        <f>IF(AZ50="","",AZ50/SUM(EC50:EF50))</f>
      </c>
      <c r="BC50" s="123">
        <f>IF(AV50="","",(AT50+AZ50))</f>
      </c>
      <c r="BD50" s="166">
        <f>IF(AV50="","",BC50/SUM(DI50:EF50))</f>
      </c>
      <c r="BE50" s="44"/>
      <c r="BF50" s="44"/>
      <c r="BG50" s="44"/>
      <c r="BH50" s="44"/>
      <c r="BI50" s="121">
        <f>IF(BE50="","",SUM(BE50:BH50))</f>
      </c>
      <c r="BJ50" s="119">
        <f t="shared" si="227"/>
        <v>0</v>
      </c>
      <c r="BK50" s="124">
        <f>IF(BI50="","",BI50/SUM(EG50:EJ50))</f>
      </c>
      <c r="BL50" s="123">
        <f>IF(BE50="","",(BC50+BI50))</f>
      </c>
      <c r="BM50" s="120">
        <f>IF(BE50="","",BL50/SUM(DI50:EJ50))</f>
      </c>
      <c r="BN50" s="44"/>
      <c r="BO50" s="44"/>
      <c r="BP50" s="44"/>
      <c r="BQ50" s="44"/>
      <c r="BR50" s="121">
        <f>IF(BN50="","",SUM(BN50:BQ50))</f>
      </c>
      <c r="BS50" s="119">
        <f t="shared" si="230"/>
        <v>0</v>
      </c>
      <c r="BT50" s="124">
        <f>IF(BR50="","",BR50/SUM(EK50:EN50))</f>
      </c>
      <c r="BU50" s="123">
        <f>IF(BN50="","",(BL50+BR50))</f>
      </c>
      <c r="BV50" s="120">
        <f>IF(BN50="","",BU50/SUM(DI50:EN50))</f>
      </c>
      <c r="BW50" s="44"/>
      <c r="BX50" s="44"/>
      <c r="BY50" s="44"/>
      <c r="BZ50" s="44"/>
      <c r="CA50" s="121">
        <f>IF(BW50="","",SUM(BW50:BZ50))</f>
      </c>
      <c r="CB50" s="119">
        <f t="shared" si="233"/>
        <v>0</v>
      </c>
      <c r="CC50" s="124">
        <f>IF(CA50="","",CA50/SUM(EO50:ER50))</f>
      </c>
      <c r="CD50" s="123">
        <f>IF(BW50="","",(BU50+CA50))</f>
      </c>
      <c r="CE50" s="120">
        <f>IF(BW50="","",CD50/SUM(DI50:ER50))</f>
      </c>
      <c r="CF50" s="44"/>
      <c r="CG50" s="44"/>
      <c r="CH50" s="44"/>
      <c r="CI50" s="44"/>
      <c r="CJ50" s="121">
        <f>IF(CF50="","",SUM(CF50:CI50))</f>
      </c>
      <c r="CK50" s="119">
        <f t="shared" si="236"/>
        <v>0</v>
      </c>
      <c r="CL50" s="124">
        <f>IF(CJ50="","",CJ50/SUM(ES50:EV50))</f>
      </c>
      <c r="CM50" s="123">
        <f>IF(CF50="","",(CD50+CJ50))</f>
      </c>
      <c r="CN50" s="120">
        <f>IF(CF50="","",CM50/SUM(DI50:EV50))</f>
      </c>
      <c r="CO50" s="44"/>
      <c r="CP50" s="44"/>
      <c r="CQ50" s="44"/>
      <c r="CR50" s="44"/>
      <c r="CS50" s="121">
        <f>IF(CO50="","",SUM(CO50:CR50))</f>
      </c>
      <c r="CT50" s="119">
        <f t="shared" si="239"/>
        <v>0</v>
      </c>
      <c r="CU50" s="124">
        <f>IF(CS50="","",CS50/SUM(EW50:EZ50))</f>
      </c>
      <c r="CV50" s="123">
        <f>IF(CO50="","",(CM50+CS50))</f>
      </c>
      <c r="CW50" s="120">
        <f>IF(CO50="","",CV50/SUM(DI50:EZ50))</f>
      </c>
      <c r="CX50" s="44"/>
      <c r="CY50" s="44"/>
      <c r="CZ50" s="44"/>
      <c r="DA50" s="44"/>
      <c r="DB50" s="121">
        <f>IF(CX50="","",SUM(CX50:DA50))</f>
      </c>
      <c r="DC50" s="119">
        <f t="shared" si="242"/>
        <v>0</v>
      </c>
      <c r="DD50" s="124">
        <f>IF(DB50="","",DB50/SUM(FA50:FD50))</f>
      </c>
      <c r="DE50" s="123">
        <f>IF(CX50="","",(CV50+DB50))</f>
      </c>
      <c r="DF50" s="120">
        <f>IF(CX50="","",DE50/SUM(DI50:FD50))</f>
      </c>
      <c r="DG50" s="82" t="str">
        <f>IF(A50="","z",A50)</f>
        <v>A</v>
      </c>
      <c r="DH50" s="75">
        <f>IF(E50&gt;0,(J50+Q50+Z50+AI50+AR50+BA50+BJ50+BS50+CB50+CK50+CT50+DC50)/SUM(DI50:FD50),0)</f>
        <v>0</v>
      </c>
      <c r="DI50" s="125">
        <f aca="true" t="shared" si="258" ref="DI50:DL52">IF(E50&gt;0,1,0)</f>
        <v>0</v>
      </c>
      <c r="DJ50" s="125">
        <f t="shared" si="258"/>
        <v>0</v>
      </c>
      <c r="DK50" s="125">
        <f t="shared" si="258"/>
        <v>0</v>
      </c>
      <c r="DL50" s="125">
        <f t="shared" si="258"/>
        <v>0</v>
      </c>
      <c r="DM50" s="75">
        <f t="shared" si="245"/>
        <v>0</v>
      </c>
      <c r="DN50" s="75">
        <f t="shared" si="245"/>
        <v>0</v>
      </c>
      <c r="DO50" s="75">
        <f t="shared" si="245"/>
        <v>0</v>
      </c>
      <c r="DP50" s="75">
        <f t="shared" si="245"/>
        <v>0</v>
      </c>
      <c r="DQ50" s="125">
        <f t="shared" si="246"/>
        <v>0</v>
      </c>
      <c r="DR50" s="125">
        <f t="shared" si="246"/>
        <v>0</v>
      </c>
      <c r="DS50" s="125">
        <f t="shared" si="246"/>
        <v>0</v>
      </c>
      <c r="DT50" s="125">
        <f t="shared" si="246"/>
        <v>0</v>
      </c>
      <c r="DU50" s="75">
        <f t="shared" si="247"/>
        <v>0</v>
      </c>
      <c r="DV50" s="75">
        <f t="shared" si="247"/>
        <v>0</v>
      </c>
      <c r="DW50" s="75">
        <f t="shared" si="247"/>
        <v>0</v>
      </c>
      <c r="DX50" s="75">
        <f t="shared" si="247"/>
        <v>0</v>
      </c>
      <c r="DY50" s="125">
        <f t="shared" si="248"/>
        <v>0</v>
      </c>
      <c r="DZ50" s="125">
        <f t="shared" si="248"/>
        <v>0</v>
      </c>
      <c r="EA50" s="125">
        <f t="shared" si="248"/>
        <v>0</v>
      </c>
      <c r="EB50" s="125">
        <f t="shared" si="248"/>
        <v>0</v>
      </c>
      <c r="EC50" s="75">
        <f t="shared" si="249"/>
        <v>0</v>
      </c>
      <c r="ED50" s="75">
        <f t="shared" si="249"/>
        <v>0</v>
      </c>
      <c r="EE50" s="75">
        <f t="shared" si="249"/>
        <v>0</v>
      </c>
      <c r="EF50" s="75">
        <f t="shared" si="249"/>
        <v>0</v>
      </c>
      <c r="EG50" s="125">
        <f t="shared" si="250"/>
        <v>0</v>
      </c>
      <c r="EH50" s="125">
        <f t="shared" si="250"/>
        <v>0</v>
      </c>
      <c r="EI50" s="125">
        <f t="shared" si="250"/>
        <v>0</v>
      </c>
      <c r="EJ50" s="125">
        <f t="shared" si="250"/>
        <v>0</v>
      </c>
      <c r="EK50" s="75">
        <f t="shared" si="251"/>
        <v>0</v>
      </c>
      <c r="EL50" s="75">
        <f t="shared" si="251"/>
        <v>0</v>
      </c>
      <c r="EM50" s="75">
        <f t="shared" si="251"/>
        <v>0</v>
      </c>
      <c r="EN50" s="75">
        <f t="shared" si="251"/>
        <v>0</v>
      </c>
      <c r="EO50" s="125">
        <f t="shared" si="252"/>
        <v>0</v>
      </c>
      <c r="EP50" s="125">
        <f t="shared" si="252"/>
        <v>0</v>
      </c>
      <c r="EQ50" s="125">
        <f t="shared" si="252"/>
        <v>0</v>
      </c>
      <c r="ER50" s="125">
        <f t="shared" si="252"/>
        <v>0</v>
      </c>
      <c r="ES50" s="75">
        <f t="shared" si="253"/>
        <v>0</v>
      </c>
      <c r="ET50" s="75">
        <f t="shared" si="253"/>
        <v>0</v>
      </c>
      <c r="EU50" s="75">
        <f t="shared" si="253"/>
        <v>0</v>
      </c>
      <c r="EV50" s="75">
        <f t="shared" si="253"/>
        <v>0</v>
      </c>
      <c r="EW50" s="125">
        <f t="shared" si="254"/>
        <v>0</v>
      </c>
      <c r="EX50" s="125">
        <f t="shared" si="254"/>
        <v>0</v>
      </c>
      <c r="EY50" s="125">
        <f t="shared" si="254"/>
        <v>0</v>
      </c>
      <c r="EZ50" s="125">
        <f t="shared" si="254"/>
        <v>0</v>
      </c>
      <c r="FA50" s="75">
        <f t="shared" si="255"/>
        <v>0</v>
      </c>
      <c r="FB50" s="75">
        <f t="shared" si="255"/>
        <v>0</v>
      </c>
      <c r="FC50" s="75">
        <f t="shared" si="255"/>
        <v>0</v>
      </c>
      <c r="FD50" s="75">
        <f t="shared" si="255"/>
        <v>0</v>
      </c>
    </row>
    <row r="51" spans="1:160" ht="11.25">
      <c r="A51" s="126" t="s">
        <v>33</v>
      </c>
      <c r="B51" s="182">
        <v>51</v>
      </c>
      <c r="C51" s="44" t="s">
        <v>95</v>
      </c>
      <c r="D51" s="116">
        <f>IF(E51="","",SUM(DI51:FD51))</f>
      </c>
      <c r="E51" s="117"/>
      <c r="F51" s="117"/>
      <c r="G51" s="117"/>
      <c r="H51" s="117"/>
      <c r="I51" s="118">
        <f>IF(E51="","",SUM(E51:H51))</f>
      </c>
      <c r="J51" s="119">
        <f t="shared" si="203"/>
        <v>0</v>
      </c>
      <c r="K51" s="120">
        <f>IF(E51="","",I51/SUM(DI51:DL51))</f>
      </c>
      <c r="L51" s="44"/>
      <c r="M51" s="44"/>
      <c r="N51" s="44"/>
      <c r="O51" s="44"/>
      <c r="P51" s="121">
        <f>IF(L51="","",SUM(L51:O51))</f>
      </c>
      <c r="Q51" s="119">
        <f t="shared" si="206"/>
        <v>0</v>
      </c>
      <c r="R51" s="122">
        <f>IF(P51="","",P51/SUM(DM51:DP51))</f>
      </c>
      <c r="S51" s="123">
        <f>IF(L51="","",(I51+P51))</f>
      </c>
      <c r="T51" s="120">
        <f>IF(L51="","",S51/SUM(DI51:DP51))</f>
      </c>
      <c r="U51" s="44"/>
      <c r="V51" s="44"/>
      <c r="W51" s="44"/>
      <c r="X51" s="44"/>
      <c r="Y51" s="121">
        <f>IF(U51="","",SUM(U51:X51))</f>
      </c>
      <c r="Z51" s="119">
        <f t="shared" si="211"/>
        <v>0</v>
      </c>
      <c r="AA51" s="124">
        <f>IF(Y51="","",Y51/SUM(DQ51:DT51))</f>
      </c>
      <c r="AB51" s="123">
        <f>IF(U51="","",(S51+Y51))</f>
      </c>
      <c r="AC51" s="120">
        <f>IF(U51="","",AB51/SUM(DI51:DT51))</f>
      </c>
      <c r="AD51" s="44"/>
      <c r="AE51" s="44"/>
      <c r="AF51" s="44"/>
      <c r="AG51" s="44"/>
      <c r="AH51" s="121">
        <f>IF(AD51="","",SUM(AD51:AG51))</f>
      </c>
      <c r="AI51" s="119">
        <f t="shared" si="216"/>
        <v>0</v>
      </c>
      <c r="AJ51" s="124">
        <f>IF(AH51="","",AH51/SUM(DU51:DX51))</f>
      </c>
      <c r="AK51" s="123">
        <f>IF(AD51="","",(AB51+AH51))</f>
      </c>
      <c r="AL51" s="120">
        <f>IF(AD51="","",AK51/SUM(DI51:DX51))</f>
      </c>
      <c r="AM51" s="44"/>
      <c r="AN51" s="44"/>
      <c r="AO51" s="44"/>
      <c r="AP51" s="44"/>
      <c r="AQ51" s="121">
        <f>IF(AM51="","",SUM(AM51:AP51))</f>
      </c>
      <c r="AR51" s="119">
        <f t="shared" si="221"/>
        <v>0</v>
      </c>
      <c r="AS51" s="124">
        <f>IF(AQ51="","",AQ51/SUM(DY51:EB51))</f>
      </c>
      <c r="AT51" s="123">
        <f>IF(AM51="","",(AK51+AQ51))</f>
      </c>
      <c r="AU51" s="120">
        <f>IF(AM51="","",AT51/SUM(DI51:EB51))</f>
      </c>
      <c r="AV51" s="44"/>
      <c r="AW51" s="44"/>
      <c r="AX51" s="44"/>
      <c r="AY51" s="44"/>
      <c r="AZ51" s="121">
        <f>IF(AV51="","",SUM(AV51:AY51))</f>
      </c>
      <c r="BA51" s="119">
        <f t="shared" si="224"/>
        <v>0</v>
      </c>
      <c r="BB51" s="124">
        <f>IF(AZ51="","",AZ51/SUM(EC51:EF51))</f>
      </c>
      <c r="BC51" s="123">
        <f>IF(AV51="","",(AT51+AZ51))</f>
      </c>
      <c r="BD51" s="165">
        <f>IF(AV51="","",BC51/SUM(DI51:EF51))</f>
      </c>
      <c r="BE51" s="44"/>
      <c r="BF51" s="44"/>
      <c r="BG51" s="44"/>
      <c r="BH51" s="44"/>
      <c r="BI51" s="121">
        <f>IF(BE51="","",SUM(BE51:BH51))</f>
      </c>
      <c r="BJ51" s="119">
        <f t="shared" si="227"/>
        <v>0</v>
      </c>
      <c r="BK51" s="124">
        <f>IF(BI51="","",BI51/SUM(EG51:EJ51))</f>
      </c>
      <c r="BL51" s="123">
        <f>IF(BE51="","",(BC51+BI51))</f>
      </c>
      <c r="BM51" s="120">
        <f>IF(BE51="","",BL51/SUM(DI51:EJ51))</f>
      </c>
      <c r="BN51" s="44"/>
      <c r="BO51" s="44"/>
      <c r="BP51" s="44"/>
      <c r="BQ51" s="44"/>
      <c r="BR51" s="121">
        <f>IF(BN51="","",SUM(BN51:BQ51))</f>
      </c>
      <c r="BS51" s="119">
        <f t="shared" si="230"/>
        <v>0</v>
      </c>
      <c r="BT51" s="124">
        <f>IF(BR51="","",BR51/SUM(EK51:EN51))</f>
      </c>
      <c r="BU51" s="123">
        <f>IF(BN51="","",(BL51+BR51))</f>
      </c>
      <c r="BV51" s="120">
        <f>IF(BN51="","",BU51/SUM(DI51:EN51))</f>
      </c>
      <c r="BW51" s="44"/>
      <c r="BX51" s="44"/>
      <c r="BY51" s="44"/>
      <c r="BZ51" s="44"/>
      <c r="CA51" s="121">
        <f>IF(BW51="","",SUM(BW51:BZ51))</f>
      </c>
      <c r="CB51" s="119">
        <f t="shared" si="233"/>
        <v>0</v>
      </c>
      <c r="CC51" s="124">
        <f>IF(CA51="","",CA51/SUM(EO51:ER51))</f>
      </c>
      <c r="CD51" s="123">
        <f>IF(BW51="","",(BU51+CA51))</f>
      </c>
      <c r="CE51" s="120">
        <f>IF(BW51="","",CD51/SUM(DI51:ER51))</f>
      </c>
      <c r="CF51" s="44"/>
      <c r="CG51" s="44"/>
      <c r="CH51" s="44"/>
      <c r="CI51" s="44"/>
      <c r="CJ51" s="121">
        <f>IF(CF51="","",SUM(CF51:CI51))</f>
      </c>
      <c r="CK51" s="119">
        <f t="shared" si="236"/>
        <v>0</v>
      </c>
      <c r="CL51" s="124">
        <f>IF(CJ51="","",CJ51/SUM(ES51:EV51))</f>
      </c>
      <c r="CM51" s="123">
        <f>IF(CF51="","",(CD51+CJ51))</f>
      </c>
      <c r="CN51" s="120">
        <f>IF(CF51="","",CM51/SUM(DI51:EV51))</f>
      </c>
      <c r="CO51" s="44"/>
      <c r="CP51" s="44"/>
      <c r="CQ51" s="44"/>
      <c r="CR51" s="44"/>
      <c r="CS51" s="121">
        <f>IF(CO51="","",SUM(CO51:CR51))</f>
      </c>
      <c r="CT51" s="119">
        <f t="shared" si="239"/>
        <v>0</v>
      </c>
      <c r="CU51" s="124">
        <f>IF(CS51="","",CS51/SUM(EW51:EZ51))</f>
      </c>
      <c r="CV51" s="123">
        <f>IF(CO51="","",(CM51+CS51))</f>
      </c>
      <c r="CW51" s="120">
        <f>IF(CO51="","",CV51/SUM(DI51:EZ51))</f>
      </c>
      <c r="CX51" s="44"/>
      <c r="CY51" s="44"/>
      <c r="CZ51" s="44"/>
      <c r="DA51" s="44"/>
      <c r="DB51" s="121">
        <f>IF(CX51="","",SUM(CX51:DA51))</f>
      </c>
      <c r="DC51" s="119">
        <f t="shared" si="242"/>
        <v>0</v>
      </c>
      <c r="DD51" s="124">
        <f>IF(DB51="","",DB51/SUM(FA51:FD51))</f>
      </c>
      <c r="DE51" s="123">
        <f>IF(CX51="","",(CV51+DB51))</f>
      </c>
      <c r="DF51" s="120">
        <f>IF(CX51="","",DE51/SUM(DI51:FD51))</f>
      </c>
      <c r="DG51" s="82" t="str">
        <f>IF(A51="","z",A51)</f>
        <v>A</v>
      </c>
      <c r="DH51" s="75">
        <f>IF(E51&gt;0,(J51+Q51+Z51+AI51+AR51+BA51+BJ51+BS51+CB51+CK51+CT51+DC51)/SUM(DI51:FD51),0)</f>
        <v>0</v>
      </c>
      <c r="DI51" s="125">
        <f t="shared" si="258"/>
        <v>0</v>
      </c>
      <c r="DJ51" s="125">
        <f t="shared" si="258"/>
        <v>0</v>
      </c>
      <c r="DK51" s="125">
        <f t="shared" si="258"/>
        <v>0</v>
      </c>
      <c r="DL51" s="125">
        <f t="shared" si="258"/>
        <v>0</v>
      </c>
      <c r="DM51" s="75">
        <f t="shared" si="245"/>
        <v>0</v>
      </c>
      <c r="DN51" s="75">
        <f t="shared" si="245"/>
        <v>0</v>
      </c>
      <c r="DO51" s="75">
        <f t="shared" si="245"/>
        <v>0</v>
      </c>
      <c r="DP51" s="75">
        <f t="shared" si="245"/>
        <v>0</v>
      </c>
      <c r="DQ51" s="125">
        <f t="shared" si="246"/>
        <v>0</v>
      </c>
      <c r="DR51" s="125">
        <f t="shared" si="246"/>
        <v>0</v>
      </c>
      <c r="DS51" s="125">
        <f t="shared" si="246"/>
        <v>0</v>
      </c>
      <c r="DT51" s="125">
        <f t="shared" si="246"/>
        <v>0</v>
      </c>
      <c r="DU51" s="75">
        <f t="shared" si="247"/>
        <v>0</v>
      </c>
      <c r="DV51" s="75">
        <f t="shared" si="247"/>
        <v>0</v>
      </c>
      <c r="DW51" s="75">
        <f t="shared" si="247"/>
        <v>0</v>
      </c>
      <c r="DX51" s="75">
        <f t="shared" si="247"/>
        <v>0</v>
      </c>
      <c r="DY51" s="125">
        <f t="shared" si="248"/>
        <v>0</v>
      </c>
      <c r="DZ51" s="125">
        <f t="shared" si="248"/>
        <v>0</v>
      </c>
      <c r="EA51" s="125">
        <f t="shared" si="248"/>
        <v>0</v>
      </c>
      <c r="EB51" s="125">
        <f t="shared" si="248"/>
        <v>0</v>
      </c>
      <c r="EC51" s="75">
        <f t="shared" si="249"/>
        <v>0</v>
      </c>
      <c r="ED51" s="75">
        <f t="shared" si="249"/>
        <v>0</v>
      </c>
      <c r="EE51" s="75">
        <f t="shared" si="249"/>
        <v>0</v>
      </c>
      <c r="EF51" s="75">
        <f t="shared" si="249"/>
        <v>0</v>
      </c>
      <c r="EG51" s="125">
        <f t="shared" si="250"/>
        <v>0</v>
      </c>
      <c r="EH51" s="125">
        <f t="shared" si="250"/>
        <v>0</v>
      </c>
      <c r="EI51" s="125">
        <f t="shared" si="250"/>
        <v>0</v>
      </c>
      <c r="EJ51" s="125">
        <f t="shared" si="250"/>
        <v>0</v>
      </c>
      <c r="EK51" s="75">
        <f t="shared" si="251"/>
        <v>0</v>
      </c>
      <c r="EL51" s="75">
        <f t="shared" si="251"/>
        <v>0</v>
      </c>
      <c r="EM51" s="75">
        <f t="shared" si="251"/>
        <v>0</v>
      </c>
      <c r="EN51" s="75">
        <f t="shared" si="251"/>
        <v>0</v>
      </c>
      <c r="EO51" s="125">
        <f t="shared" si="252"/>
        <v>0</v>
      </c>
      <c r="EP51" s="125">
        <f t="shared" si="252"/>
        <v>0</v>
      </c>
      <c r="EQ51" s="125">
        <f t="shared" si="252"/>
        <v>0</v>
      </c>
      <c r="ER51" s="125">
        <f t="shared" si="252"/>
        <v>0</v>
      </c>
      <c r="ES51" s="75">
        <f t="shared" si="253"/>
        <v>0</v>
      </c>
      <c r="ET51" s="75">
        <f t="shared" si="253"/>
        <v>0</v>
      </c>
      <c r="EU51" s="75">
        <f t="shared" si="253"/>
        <v>0</v>
      </c>
      <c r="EV51" s="75">
        <f t="shared" si="253"/>
        <v>0</v>
      </c>
      <c r="EW51" s="125">
        <f t="shared" si="254"/>
        <v>0</v>
      </c>
      <c r="EX51" s="125">
        <f t="shared" si="254"/>
        <v>0</v>
      </c>
      <c r="EY51" s="125">
        <f t="shared" si="254"/>
        <v>0</v>
      </c>
      <c r="EZ51" s="125">
        <f t="shared" si="254"/>
        <v>0</v>
      </c>
      <c r="FA51" s="75">
        <f t="shared" si="255"/>
        <v>0</v>
      </c>
      <c r="FB51" s="75">
        <f t="shared" si="255"/>
        <v>0</v>
      </c>
      <c r="FC51" s="75">
        <f t="shared" si="255"/>
        <v>0</v>
      </c>
      <c r="FD51" s="75">
        <f t="shared" si="255"/>
        <v>0</v>
      </c>
    </row>
    <row r="52" spans="1:160" ht="11.25">
      <c r="A52" s="126" t="s">
        <v>33</v>
      </c>
      <c r="B52" s="182">
        <v>56</v>
      </c>
      <c r="C52" s="44" t="s">
        <v>88</v>
      </c>
      <c r="D52" s="116">
        <f>IF(E52="","",SUM(DI52:FD52))</f>
      </c>
      <c r="E52" s="117"/>
      <c r="F52" s="117"/>
      <c r="G52" s="117"/>
      <c r="H52" s="117"/>
      <c r="I52" s="118">
        <f>IF(E52="","",SUM(E52:H52))</f>
      </c>
      <c r="J52" s="119">
        <f t="shared" si="203"/>
        <v>0</v>
      </c>
      <c r="K52" s="120">
        <f>IF(E52="","",I52/SUM(DI52:DL52))</f>
      </c>
      <c r="L52" s="44"/>
      <c r="M52" s="44"/>
      <c r="N52" s="44"/>
      <c r="O52" s="44"/>
      <c r="P52" s="121">
        <f>IF(L52="","",SUM(L52:O52))</f>
      </c>
      <c r="Q52" s="119">
        <f t="shared" si="206"/>
        <v>0</v>
      </c>
      <c r="R52" s="122">
        <f>IF(P52="","",P52/SUM(DM52:DP52))</f>
      </c>
      <c r="S52" s="123">
        <f>IF(L52="","",(I52+P52))</f>
      </c>
      <c r="T52" s="120">
        <f>IF(L52="","",S52/SUM(DI52:DP52))</f>
      </c>
      <c r="U52" s="44"/>
      <c r="V52" s="44"/>
      <c r="W52" s="44"/>
      <c r="X52" s="44"/>
      <c r="Y52" s="121">
        <f>IF(U52="","",SUM(U52:X52))</f>
      </c>
      <c r="Z52" s="119">
        <f t="shared" si="211"/>
        <v>0</v>
      </c>
      <c r="AA52" s="124">
        <f>IF(Y52="","",Y52/SUM(DQ52:DT52))</f>
      </c>
      <c r="AB52" s="123">
        <f>IF(U52="","",(S52+Y52))</f>
      </c>
      <c r="AC52" s="120">
        <f>IF(U52="","",AB52/SUM(DI52:DT52))</f>
      </c>
      <c r="AD52" s="44"/>
      <c r="AE52" s="44"/>
      <c r="AF52" s="44"/>
      <c r="AG52" s="44"/>
      <c r="AH52" s="121">
        <f>IF(AD52="","",SUM(AD52:AG52))</f>
      </c>
      <c r="AI52" s="119">
        <f t="shared" si="216"/>
        <v>0</v>
      </c>
      <c r="AJ52" s="124">
        <f>IF(AH52="","",AH52/SUM(DU52:DX52))</f>
      </c>
      <c r="AK52" s="123">
        <f>IF(AD52="","",(AB52+AH52))</f>
      </c>
      <c r="AL52" s="120">
        <f>IF(AD52="","",AK52/SUM(DI52:DX52))</f>
      </c>
      <c r="AM52" s="44"/>
      <c r="AN52" s="44"/>
      <c r="AO52" s="44"/>
      <c r="AP52" s="44"/>
      <c r="AQ52" s="121">
        <f>IF(AM52="","",SUM(AM52:AP52))</f>
      </c>
      <c r="AR52" s="119">
        <f t="shared" si="221"/>
        <v>0</v>
      </c>
      <c r="AS52" s="124">
        <f>IF(AQ52="","",AQ52/SUM(DY52:EB52))</f>
      </c>
      <c r="AT52" s="123">
        <f>IF(AM52="","",(AK52+AQ52))</f>
      </c>
      <c r="AU52" s="120">
        <f>IF(AM52="","",AT52/SUM(DI52:EB52))</f>
      </c>
      <c r="AV52" s="44"/>
      <c r="AW52" s="44"/>
      <c r="AX52" s="44"/>
      <c r="AY52" s="44"/>
      <c r="AZ52" s="121">
        <f>IF(AV52="","",SUM(AV52:AY52))</f>
      </c>
      <c r="BA52" s="119">
        <f t="shared" si="224"/>
        <v>0</v>
      </c>
      <c r="BB52" s="124">
        <f>IF(AZ52="","",AZ52/SUM(EC52:EF52))</f>
      </c>
      <c r="BC52" s="123">
        <f>IF(AV52="","",(AT52+AZ52))</f>
      </c>
      <c r="BD52" s="165">
        <f>IF(AV52="","",BC52/SUM(DI52:EF52))</f>
      </c>
      <c r="BE52" s="44"/>
      <c r="BF52" s="44"/>
      <c r="BG52" s="44"/>
      <c r="BH52" s="44"/>
      <c r="BI52" s="121">
        <f>IF(BE52="","",SUM(BE52:BH52))</f>
      </c>
      <c r="BJ52" s="119">
        <f t="shared" si="227"/>
        <v>0</v>
      </c>
      <c r="BK52" s="124">
        <f>IF(BI52="","",BI52/SUM(EG52:EJ52))</f>
      </c>
      <c r="BL52" s="123">
        <f>IF(BE52="","",(BC52+BI52))</f>
      </c>
      <c r="BM52" s="120">
        <f>IF(BE52="","",BL52/SUM(DI52:EJ52))</f>
      </c>
      <c r="BN52" s="44"/>
      <c r="BO52" s="44"/>
      <c r="BP52" s="44"/>
      <c r="BQ52" s="44"/>
      <c r="BR52" s="121">
        <f>IF(BN52="","",SUM(BN52:BQ52))</f>
      </c>
      <c r="BS52" s="119">
        <f t="shared" si="230"/>
        <v>0</v>
      </c>
      <c r="BT52" s="124">
        <f>IF(BR52="","",BR52/SUM(EK52:EN52))</f>
      </c>
      <c r="BU52" s="123">
        <f>IF(BN52="","",(BL52+BR52))</f>
      </c>
      <c r="BV52" s="120">
        <f>IF(BN52="","",BU52/SUM(DI52:EN52))</f>
      </c>
      <c r="BW52" s="44"/>
      <c r="BX52" s="44"/>
      <c r="BY52" s="44"/>
      <c r="BZ52" s="44"/>
      <c r="CA52" s="121">
        <f>IF(BW52="","",SUM(BW52:BZ52))</f>
      </c>
      <c r="CB52" s="119">
        <f t="shared" si="233"/>
        <v>0</v>
      </c>
      <c r="CC52" s="124">
        <f>IF(CA52="","",CA52/SUM(EO52:ER52))</f>
      </c>
      <c r="CD52" s="123">
        <f>IF(BW52="","",(BU52+CA52))</f>
      </c>
      <c r="CE52" s="120">
        <f>IF(BW52="","",CD52/SUM(DI52:ER52))</f>
      </c>
      <c r="CF52" s="44"/>
      <c r="CG52" s="44"/>
      <c r="CH52" s="44"/>
      <c r="CI52" s="44"/>
      <c r="CJ52" s="121">
        <f>IF(CF52="","",SUM(CF52:CI52))</f>
      </c>
      <c r="CK52" s="119">
        <f t="shared" si="236"/>
        <v>0</v>
      </c>
      <c r="CL52" s="124">
        <f>IF(CJ52="","",CJ52/SUM(ES52:EV52))</f>
      </c>
      <c r="CM52" s="123">
        <f>IF(CF52="","",(CD52+CJ52))</f>
      </c>
      <c r="CN52" s="120">
        <f>IF(CF52="","",CM52/SUM(DI52:EV52))</f>
      </c>
      <c r="CO52" s="44"/>
      <c r="CP52" s="44"/>
      <c r="CQ52" s="44"/>
      <c r="CR52" s="44"/>
      <c r="CS52" s="121">
        <f>IF(CO52="","",SUM(CO52:CR52))</f>
      </c>
      <c r="CT52" s="119">
        <f t="shared" si="239"/>
        <v>0</v>
      </c>
      <c r="CU52" s="124">
        <f>IF(CS52="","",CS52/SUM(EW52:EZ52))</f>
      </c>
      <c r="CV52" s="123">
        <f>IF(CO52="","",(CM52+CS52))</f>
      </c>
      <c r="CW52" s="120">
        <f>IF(CO52="","",CV52/SUM(DI52:EZ52))</f>
      </c>
      <c r="CX52" s="44"/>
      <c r="CY52" s="44"/>
      <c r="CZ52" s="44"/>
      <c r="DA52" s="44"/>
      <c r="DB52" s="121">
        <f>IF(CX52="","",SUM(CX52:DA52))</f>
      </c>
      <c r="DC52" s="119">
        <f t="shared" si="242"/>
        <v>0</v>
      </c>
      <c r="DD52" s="124">
        <f>IF(DB52="","",DB52/SUM(FA52:FD52))</f>
      </c>
      <c r="DE52" s="123">
        <f>IF(CX52="","",(CV52+DB52))</f>
      </c>
      <c r="DF52" s="120">
        <f>IF(CX52="","",DE52/SUM(DI52:FD52))</f>
      </c>
      <c r="DG52" s="82" t="str">
        <f>IF(A52="","z",A52)</f>
        <v>A</v>
      </c>
      <c r="DH52" s="75">
        <f>IF(E52&gt;0,(J52+Q52+Z52+AI52+AR52+BA52+BJ52+BS52+CB52+CK52+CT52+DC52)/SUM(DI52:FD52),0)</f>
        <v>0</v>
      </c>
      <c r="DI52" s="125">
        <f t="shared" si="258"/>
        <v>0</v>
      </c>
      <c r="DJ52" s="125">
        <f t="shared" si="258"/>
        <v>0</v>
      </c>
      <c r="DK52" s="125">
        <f t="shared" si="258"/>
        <v>0</v>
      </c>
      <c r="DL52" s="125">
        <f t="shared" si="258"/>
        <v>0</v>
      </c>
      <c r="DM52" s="75">
        <f t="shared" si="245"/>
        <v>0</v>
      </c>
      <c r="DN52" s="75">
        <f t="shared" si="245"/>
        <v>0</v>
      </c>
      <c r="DO52" s="75">
        <f t="shared" si="245"/>
        <v>0</v>
      </c>
      <c r="DP52" s="75">
        <f t="shared" si="245"/>
        <v>0</v>
      </c>
      <c r="DQ52" s="125">
        <f t="shared" si="246"/>
        <v>0</v>
      </c>
      <c r="DR52" s="125">
        <f t="shared" si="246"/>
        <v>0</v>
      </c>
      <c r="DS52" s="125">
        <f t="shared" si="246"/>
        <v>0</v>
      </c>
      <c r="DT52" s="125">
        <f t="shared" si="246"/>
        <v>0</v>
      </c>
      <c r="DU52" s="75">
        <f t="shared" si="247"/>
        <v>0</v>
      </c>
      <c r="DV52" s="75">
        <f t="shared" si="247"/>
        <v>0</v>
      </c>
      <c r="DW52" s="75">
        <f t="shared" si="247"/>
        <v>0</v>
      </c>
      <c r="DX52" s="75">
        <f t="shared" si="247"/>
        <v>0</v>
      </c>
      <c r="DY52" s="125">
        <f t="shared" si="248"/>
        <v>0</v>
      </c>
      <c r="DZ52" s="125">
        <f t="shared" si="248"/>
        <v>0</v>
      </c>
      <c r="EA52" s="125">
        <f t="shared" si="248"/>
        <v>0</v>
      </c>
      <c r="EB52" s="125">
        <f t="shared" si="248"/>
        <v>0</v>
      </c>
      <c r="EC52" s="75">
        <f t="shared" si="249"/>
        <v>0</v>
      </c>
      <c r="ED52" s="75">
        <f t="shared" si="249"/>
        <v>0</v>
      </c>
      <c r="EE52" s="75">
        <f t="shared" si="249"/>
        <v>0</v>
      </c>
      <c r="EF52" s="75">
        <f t="shared" si="249"/>
        <v>0</v>
      </c>
      <c r="EG52" s="125">
        <f t="shared" si="250"/>
        <v>0</v>
      </c>
      <c r="EH52" s="125">
        <f t="shared" si="250"/>
        <v>0</v>
      </c>
      <c r="EI52" s="125">
        <f t="shared" si="250"/>
        <v>0</v>
      </c>
      <c r="EJ52" s="125">
        <f t="shared" si="250"/>
        <v>0</v>
      </c>
      <c r="EK52" s="75">
        <f t="shared" si="251"/>
        <v>0</v>
      </c>
      <c r="EL52" s="75">
        <f t="shared" si="251"/>
        <v>0</v>
      </c>
      <c r="EM52" s="75">
        <f t="shared" si="251"/>
        <v>0</v>
      </c>
      <c r="EN52" s="75">
        <f t="shared" si="251"/>
        <v>0</v>
      </c>
      <c r="EO52" s="125">
        <f t="shared" si="252"/>
        <v>0</v>
      </c>
      <c r="EP52" s="125">
        <f t="shared" si="252"/>
        <v>0</v>
      </c>
      <c r="EQ52" s="125">
        <f t="shared" si="252"/>
        <v>0</v>
      </c>
      <c r="ER52" s="125">
        <f t="shared" si="252"/>
        <v>0</v>
      </c>
      <c r="ES52" s="75">
        <f t="shared" si="253"/>
        <v>0</v>
      </c>
      <c r="ET52" s="75">
        <f t="shared" si="253"/>
        <v>0</v>
      </c>
      <c r="EU52" s="75">
        <f t="shared" si="253"/>
        <v>0</v>
      </c>
      <c r="EV52" s="75">
        <f t="shared" si="253"/>
        <v>0</v>
      </c>
      <c r="EW52" s="125">
        <f t="shared" si="254"/>
        <v>0</v>
      </c>
      <c r="EX52" s="125">
        <f t="shared" si="254"/>
        <v>0</v>
      </c>
      <c r="EY52" s="125">
        <f t="shared" si="254"/>
        <v>0</v>
      </c>
      <c r="EZ52" s="125">
        <f t="shared" si="254"/>
        <v>0</v>
      </c>
      <c r="FA52" s="75">
        <f t="shared" si="255"/>
        <v>0</v>
      </c>
      <c r="FB52" s="75">
        <f t="shared" si="255"/>
        <v>0</v>
      </c>
      <c r="FC52" s="75">
        <f t="shared" si="255"/>
        <v>0</v>
      </c>
      <c r="FD52" s="75">
        <f t="shared" si="255"/>
        <v>0</v>
      </c>
    </row>
    <row r="53" spans="1:160" ht="11.25">
      <c r="A53" s="126" t="s">
        <v>33</v>
      </c>
      <c r="B53" s="182">
        <v>65</v>
      </c>
      <c r="C53" s="44" t="s">
        <v>50</v>
      </c>
      <c r="D53" s="116">
        <f>IF(E53="","",SUM(DI53:FD53))</f>
      </c>
      <c r="E53" s="117"/>
      <c r="F53" s="117"/>
      <c r="G53" s="117"/>
      <c r="H53" s="117"/>
      <c r="I53" s="118">
        <f t="shared" si="202"/>
      </c>
      <c r="J53" s="119">
        <f t="shared" si="203"/>
        <v>0</v>
      </c>
      <c r="K53" s="120">
        <f t="shared" si="204"/>
      </c>
      <c r="L53" s="44"/>
      <c r="M53" s="44"/>
      <c r="N53" s="44"/>
      <c r="O53" s="44"/>
      <c r="P53" s="121">
        <f t="shared" si="205"/>
      </c>
      <c r="Q53" s="119">
        <f t="shared" si="206"/>
        <v>0</v>
      </c>
      <c r="R53" s="122">
        <f t="shared" si="207"/>
      </c>
      <c r="S53" s="123">
        <f t="shared" si="208"/>
      </c>
      <c r="T53" s="120">
        <f t="shared" si="209"/>
      </c>
      <c r="U53" s="44"/>
      <c r="V53" s="44"/>
      <c r="W53" s="44"/>
      <c r="X53" s="44"/>
      <c r="Y53" s="121">
        <f t="shared" si="210"/>
      </c>
      <c r="Z53" s="119">
        <f t="shared" si="211"/>
        <v>0</v>
      </c>
      <c r="AA53" s="124">
        <f t="shared" si="212"/>
      </c>
      <c r="AB53" s="123">
        <f t="shared" si="213"/>
      </c>
      <c r="AC53" s="120">
        <f t="shared" si="214"/>
      </c>
      <c r="AD53" s="44"/>
      <c r="AE53" s="44"/>
      <c r="AF53" s="44"/>
      <c r="AG53" s="44"/>
      <c r="AH53" s="121">
        <f t="shared" si="215"/>
      </c>
      <c r="AI53" s="119">
        <f t="shared" si="216"/>
        <v>0</v>
      </c>
      <c r="AJ53" s="124">
        <f t="shared" si="217"/>
      </c>
      <c r="AK53" s="123">
        <f t="shared" si="218"/>
      </c>
      <c r="AL53" s="120">
        <f t="shared" si="219"/>
      </c>
      <c r="AM53" s="44"/>
      <c r="AN53" s="44"/>
      <c r="AO53" s="44"/>
      <c r="AP53" s="44"/>
      <c r="AQ53" s="121">
        <f t="shared" si="220"/>
      </c>
      <c r="AR53" s="119">
        <f t="shared" si="221"/>
        <v>0</v>
      </c>
      <c r="AS53" s="124">
        <f>IF(AQ53="","",AQ53/SUM(DY53:EB53))</f>
      </c>
      <c r="AT53" s="123">
        <f t="shared" si="222"/>
      </c>
      <c r="AU53" s="120">
        <f>IF(AM53="","",AT53/SUM(DI53:EB53))</f>
      </c>
      <c r="AV53" s="44"/>
      <c r="AW53" s="44"/>
      <c r="AX53" s="44"/>
      <c r="AY53" s="44"/>
      <c r="AZ53" s="121">
        <f t="shared" si="223"/>
      </c>
      <c r="BA53" s="119">
        <f t="shared" si="224"/>
        <v>0</v>
      </c>
      <c r="BB53" s="124">
        <f>IF(AZ53="","",AZ53/SUM(EC53:EF53))</f>
      </c>
      <c r="BC53" s="123">
        <f t="shared" si="225"/>
      </c>
      <c r="BD53" s="165">
        <f>IF(AV53="","",BC53/SUM(DI53:EF53))</f>
      </c>
      <c r="BE53" s="44"/>
      <c r="BF53" s="44"/>
      <c r="BG53" s="44"/>
      <c r="BH53" s="44"/>
      <c r="BI53" s="121">
        <f t="shared" si="226"/>
      </c>
      <c r="BJ53" s="119">
        <f t="shared" si="227"/>
        <v>0</v>
      </c>
      <c r="BK53" s="124">
        <f>IF(BI53="","",BI53/SUM(EG53:EJ53))</f>
      </c>
      <c r="BL53" s="123">
        <f t="shared" si="228"/>
      </c>
      <c r="BM53" s="120">
        <f>IF(BE53="","",BL53/SUM(DI53:EJ53))</f>
      </c>
      <c r="BN53" s="44"/>
      <c r="BO53" s="44"/>
      <c r="BP53" s="44"/>
      <c r="BQ53" s="44"/>
      <c r="BR53" s="121">
        <f t="shared" si="229"/>
      </c>
      <c r="BS53" s="119">
        <f t="shared" si="230"/>
        <v>0</v>
      </c>
      <c r="BT53" s="124">
        <f>IF(BR53="","",BR53/SUM(EK53:EN53))</f>
      </c>
      <c r="BU53" s="123">
        <f t="shared" si="231"/>
      </c>
      <c r="BV53" s="120">
        <f>IF(BN53="","",BU53/SUM(DI53:EN53))</f>
      </c>
      <c r="BW53" s="44"/>
      <c r="BX53" s="44"/>
      <c r="BY53" s="44"/>
      <c r="BZ53" s="44"/>
      <c r="CA53" s="121">
        <f t="shared" si="232"/>
      </c>
      <c r="CB53" s="119">
        <f t="shared" si="233"/>
        <v>0</v>
      </c>
      <c r="CC53" s="124">
        <f>IF(CA53="","",CA53/SUM(EO53:ER53))</f>
      </c>
      <c r="CD53" s="123">
        <f t="shared" si="234"/>
      </c>
      <c r="CE53" s="120">
        <f>IF(BW53="","",CD53/SUM(DI53:ER53))</f>
      </c>
      <c r="CF53" s="44"/>
      <c r="CG53" s="44"/>
      <c r="CH53" s="44"/>
      <c r="CI53" s="44"/>
      <c r="CJ53" s="121">
        <f t="shared" si="235"/>
      </c>
      <c r="CK53" s="119">
        <f t="shared" si="236"/>
        <v>0</v>
      </c>
      <c r="CL53" s="124">
        <f>IF(CJ53="","",CJ53/SUM(ES53:EV53))</f>
      </c>
      <c r="CM53" s="123">
        <f t="shared" si="237"/>
      </c>
      <c r="CN53" s="120">
        <f>IF(CF53="","",CM53/SUM(DI53:EV53))</f>
      </c>
      <c r="CO53" s="44"/>
      <c r="CP53" s="44"/>
      <c r="CQ53" s="44"/>
      <c r="CR53" s="44"/>
      <c r="CS53" s="121">
        <f t="shared" si="238"/>
      </c>
      <c r="CT53" s="119">
        <f t="shared" si="239"/>
        <v>0</v>
      </c>
      <c r="CU53" s="124">
        <f>IF(CS53="","",CS53/SUM(EW53:EZ53))</f>
      </c>
      <c r="CV53" s="123">
        <f t="shared" si="240"/>
      </c>
      <c r="CW53" s="120">
        <f>IF(CO53="","",CV53/SUM(DI53:EZ53))</f>
      </c>
      <c r="CX53" s="44"/>
      <c r="CY53" s="44"/>
      <c r="CZ53" s="44"/>
      <c r="DA53" s="44"/>
      <c r="DB53" s="121">
        <f t="shared" si="241"/>
      </c>
      <c r="DC53" s="119">
        <f t="shared" si="242"/>
        <v>0</v>
      </c>
      <c r="DD53" s="124">
        <f>IF(DB53="","",DB53/SUM(FA53:FD53))</f>
      </c>
      <c r="DE53" s="123">
        <f t="shared" si="243"/>
      </c>
      <c r="DF53" s="120">
        <f>IF(CX53="","",DE53/SUM(DI53:FD53))</f>
      </c>
      <c r="DG53" s="82" t="str">
        <f t="shared" si="244"/>
        <v>A</v>
      </c>
      <c r="DH53" s="75">
        <f>IF(E53&gt;0,(J53+Q53+Z53+AI53+AR53+BA53+BJ53+BS53+CB53+CK53+CT53+DC53)/SUM(DI53:FD53),0)</f>
        <v>0</v>
      </c>
      <c r="DI53" s="125">
        <f t="shared" si="256"/>
        <v>0</v>
      </c>
      <c r="DJ53" s="125">
        <f t="shared" si="256"/>
        <v>0</v>
      </c>
      <c r="DK53" s="125">
        <f t="shared" si="257"/>
        <v>0</v>
      </c>
      <c r="DL53" s="125">
        <f t="shared" si="257"/>
        <v>0</v>
      </c>
      <c r="DM53" s="75">
        <f>IF(L53&gt;0,1,0)</f>
        <v>0</v>
      </c>
      <c r="DN53" s="75">
        <f>IF(M53&gt;0,1,0)</f>
        <v>0</v>
      </c>
      <c r="DO53" s="75">
        <f>IF(N53&gt;0,1,0)</f>
        <v>0</v>
      </c>
      <c r="DP53" s="75">
        <f>IF(O53&gt;0,1,0)</f>
        <v>0</v>
      </c>
      <c r="DQ53" s="125">
        <f>IF(U53&gt;0,1,0)</f>
        <v>0</v>
      </c>
      <c r="DR53" s="125">
        <f>IF(V53&gt;0,1,0)</f>
        <v>0</v>
      </c>
      <c r="DS53" s="125">
        <f>IF(W53&gt;0,1,0)</f>
        <v>0</v>
      </c>
      <c r="DT53" s="125">
        <f>IF(X53&gt;0,1,0)</f>
        <v>0</v>
      </c>
      <c r="DU53" s="75">
        <f>IF(AD53&gt;0,1,0)</f>
        <v>0</v>
      </c>
      <c r="DV53" s="75">
        <f>IF(AE53&gt;0,1,0)</f>
        <v>0</v>
      </c>
      <c r="DW53" s="75">
        <f>IF(AF53&gt;0,1,0)</f>
        <v>0</v>
      </c>
      <c r="DX53" s="75">
        <f>IF(AG53&gt;0,1,0)</f>
        <v>0</v>
      </c>
      <c r="DY53" s="125">
        <f>IF(AM53&gt;0,1,0)</f>
        <v>0</v>
      </c>
      <c r="DZ53" s="125">
        <f>IF(AN53&gt;0,1,0)</f>
        <v>0</v>
      </c>
      <c r="EA53" s="125">
        <f>IF(AO53&gt;0,1,0)</f>
        <v>0</v>
      </c>
      <c r="EB53" s="125">
        <f>IF(AP53&gt;0,1,0)</f>
        <v>0</v>
      </c>
      <c r="EC53" s="75">
        <f>IF(AV53&gt;0,1,0)</f>
        <v>0</v>
      </c>
      <c r="ED53" s="75">
        <f>IF(AW53&gt;0,1,0)</f>
        <v>0</v>
      </c>
      <c r="EE53" s="75">
        <f>IF(AX53&gt;0,1,0)</f>
        <v>0</v>
      </c>
      <c r="EF53" s="75">
        <f>IF(AY53&gt;0,1,0)</f>
        <v>0</v>
      </c>
      <c r="EG53" s="125">
        <f>IF(BE53&gt;0,1,0)</f>
        <v>0</v>
      </c>
      <c r="EH53" s="125">
        <f>IF(BF53&gt;0,1,0)</f>
        <v>0</v>
      </c>
      <c r="EI53" s="125">
        <f>IF(BG53&gt;0,1,0)</f>
        <v>0</v>
      </c>
      <c r="EJ53" s="125">
        <f>IF(BH53&gt;0,1,0)</f>
        <v>0</v>
      </c>
      <c r="EK53" s="75">
        <f>IF(BN53&gt;0,1,0)</f>
        <v>0</v>
      </c>
      <c r="EL53" s="75">
        <f>IF(BO53&gt;0,1,0)</f>
        <v>0</v>
      </c>
      <c r="EM53" s="75">
        <f>IF(BP53&gt;0,1,0)</f>
        <v>0</v>
      </c>
      <c r="EN53" s="75">
        <f>IF(BQ53&gt;0,1,0)</f>
        <v>0</v>
      </c>
      <c r="EO53" s="125">
        <f>IF(BW53&gt;0,1,0)</f>
        <v>0</v>
      </c>
      <c r="EP53" s="125">
        <f>IF(BX53&gt;0,1,0)</f>
        <v>0</v>
      </c>
      <c r="EQ53" s="125">
        <f>IF(BY53&gt;0,1,0)</f>
        <v>0</v>
      </c>
      <c r="ER53" s="125">
        <f>IF(BZ53&gt;0,1,0)</f>
        <v>0</v>
      </c>
      <c r="ES53" s="75">
        <f>IF(CF53&gt;0,1,0)</f>
        <v>0</v>
      </c>
      <c r="ET53" s="75">
        <f>IF(CG53&gt;0,1,0)</f>
        <v>0</v>
      </c>
      <c r="EU53" s="75">
        <f>IF(CH53&gt;0,1,0)</f>
        <v>0</v>
      </c>
      <c r="EV53" s="75">
        <f>IF(CI53&gt;0,1,0)</f>
        <v>0</v>
      </c>
      <c r="EW53" s="125">
        <f>IF(CO53&gt;0,1,0)</f>
        <v>0</v>
      </c>
      <c r="EX53" s="125">
        <f>IF(CP53&gt;0,1,0)</f>
        <v>0</v>
      </c>
      <c r="EY53" s="125">
        <f>IF(CQ53&gt;0,1,0)</f>
        <v>0</v>
      </c>
      <c r="EZ53" s="125">
        <f>IF(CR53&gt;0,1,0)</f>
        <v>0</v>
      </c>
      <c r="FA53" s="75">
        <f>IF(CX53&gt;0,1,0)</f>
        <v>0</v>
      </c>
      <c r="FB53" s="75">
        <f>IF(CY53&gt;0,1,0)</f>
        <v>0</v>
      </c>
      <c r="FC53" s="75">
        <f>IF(CZ53&gt;0,1,0)</f>
        <v>0</v>
      </c>
      <c r="FD53" s="75">
        <f>IF(DA53&gt;0,1,0)</f>
        <v>0</v>
      </c>
    </row>
    <row r="54" spans="1:160" ht="11.25">
      <c r="A54" s="126" t="s">
        <v>33</v>
      </c>
      <c r="B54" s="182">
        <v>66</v>
      </c>
      <c r="C54" s="44" t="s">
        <v>51</v>
      </c>
      <c r="D54" s="116">
        <f>IF(E54="","",SUM(DI54:FD54))</f>
      </c>
      <c r="E54" s="117"/>
      <c r="F54" s="117"/>
      <c r="G54" s="117"/>
      <c r="H54" s="117"/>
      <c r="I54" s="118">
        <f>IF(E54="","",SUM(E54:H54))</f>
      </c>
      <c r="J54" s="119">
        <f t="shared" si="203"/>
        <v>0</v>
      </c>
      <c r="K54" s="120">
        <f t="shared" si="204"/>
      </c>
      <c r="L54" s="44"/>
      <c r="M54" s="44"/>
      <c r="N54" s="44"/>
      <c r="O54" s="44"/>
      <c r="P54" s="121">
        <f t="shared" si="205"/>
      </c>
      <c r="Q54" s="119">
        <f t="shared" si="206"/>
        <v>0</v>
      </c>
      <c r="R54" s="122">
        <f t="shared" si="207"/>
      </c>
      <c r="S54" s="123">
        <f t="shared" si="208"/>
      </c>
      <c r="T54" s="120">
        <f t="shared" si="209"/>
      </c>
      <c r="U54" s="44"/>
      <c r="V54" s="44"/>
      <c r="W54" s="44"/>
      <c r="X54" s="44"/>
      <c r="Y54" s="121">
        <f t="shared" si="210"/>
      </c>
      <c r="Z54" s="119">
        <f t="shared" si="211"/>
        <v>0</v>
      </c>
      <c r="AA54" s="124">
        <f t="shared" si="212"/>
      </c>
      <c r="AB54" s="123">
        <f t="shared" si="213"/>
      </c>
      <c r="AC54" s="120">
        <f t="shared" si="214"/>
      </c>
      <c r="AD54" s="44"/>
      <c r="AE54" s="44"/>
      <c r="AF54" s="44"/>
      <c r="AG54" s="44"/>
      <c r="AH54" s="121">
        <f t="shared" si="215"/>
      </c>
      <c r="AI54" s="119">
        <f t="shared" si="216"/>
        <v>0</v>
      </c>
      <c r="AJ54" s="124">
        <f t="shared" si="217"/>
      </c>
      <c r="AK54" s="123">
        <f t="shared" si="218"/>
      </c>
      <c r="AL54" s="120">
        <f t="shared" si="219"/>
      </c>
      <c r="AM54" s="44"/>
      <c r="AN54" s="44"/>
      <c r="AO54" s="44"/>
      <c r="AP54" s="44"/>
      <c r="AQ54" s="121">
        <f t="shared" si="220"/>
      </c>
      <c r="AR54" s="119">
        <f t="shared" si="221"/>
        <v>0</v>
      </c>
      <c r="AS54" s="124">
        <f>IF(AQ54="","",AQ54/SUM(DY54:EB54))</f>
      </c>
      <c r="AT54" s="123">
        <f t="shared" si="222"/>
      </c>
      <c r="AU54" s="120">
        <f>IF(AM54="","",AT54/SUM(DI54:EB54))</f>
      </c>
      <c r="AV54" s="44"/>
      <c r="AW54" s="44"/>
      <c r="AX54" s="44"/>
      <c r="AY54" s="44"/>
      <c r="AZ54" s="121">
        <f t="shared" si="223"/>
      </c>
      <c r="BA54" s="119">
        <f t="shared" si="224"/>
        <v>0</v>
      </c>
      <c r="BB54" s="124">
        <f>IF(AZ54="","",AZ54/SUM(EC54:EF54))</f>
      </c>
      <c r="BC54" s="123">
        <f t="shared" si="225"/>
      </c>
      <c r="BD54" s="165">
        <f>IF(AV54="","",BC54/SUM(DI54:EF54))</f>
      </c>
      <c r="BE54" s="44"/>
      <c r="BF54" s="44"/>
      <c r="BG54" s="44"/>
      <c r="BH54" s="44"/>
      <c r="BI54" s="121">
        <f t="shared" si="226"/>
      </c>
      <c r="BJ54" s="119">
        <f t="shared" si="227"/>
        <v>0</v>
      </c>
      <c r="BK54" s="124">
        <f>IF(BI54="","",BI54/SUM(EG54:EJ54))</f>
      </c>
      <c r="BL54" s="123">
        <f t="shared" si="228"/>
      </c>
      <c r="BM54" s="120">
        <f>IF(BE54="","",BL54/SUM(DI54:EJ54))</f>
      </c>
      <c r="BN54" s="44"/>
      <c r="BO54" s="44"/>
      <c r="BP54" s="44"/>
      <c r="BQ54" s="44"/>
      <c r="BR54" s="121">
        <f t="shared" si="229"/>
      </c>
      <c r="BS54" s="119">
        <f t="shared" si="230"/>
        <v>0</v>
      </c>
      <c r="BT54" s="124">
        <f>IF(BR54="","",BR54/SUM(EK54:EN54))</f>
      </c>
      <c r="BU54" s="123">
        <f t="shared" si="231"/>
      </c>
      <c r="BV54" s="120">
        <f>IF(BN54="","",BU54/SUM(DI54:EN54))</f>
      </c>
      <c r="BW54" s="44"/>
      <c r="BX54" s="44"/>
      <c r="BY54" s="44"/>
      <c r="BZ54" s="44"/>
      <c r="CA54" s="121">
        <f t="shared" si="232"/>
      </c>
      <c r="CB54" s="119">
        <f t="shared" si="233"/>
        <v>0</v>
      </c>
      <c r="CC54" s="124">
        <f>IF(CA54="","",CA54/SUM(EO54:ER54))</f>
      </c>
      <c r="CD54" s="123">
        <f t="shared" si="234"/>
      </c>
      <c r="CE54" s="120">
        <f>IF(BW54="","",CD54/SUM(DI54:ER54))</f>
      </c>
      <c r="CF54" s="44"/>
      <c r="CG54" s="44"/>
      <c r="CH54" s="44"/>
      <c r="CI54" s="44"/>
      <c r="CJ54" s="121">
        <f t="shared" si="235"/>
      </c>
      <c r="CK54" s="119">
        <f t="shared" si="236"/>
        <v>0</v>
      </c>
      <c r="CL54" s="124">
        <f>IF(CJ54="","",CJ54/SUM(ES54:EV54))</f>
      </c>
      <c r="CM54" s="123">
        <f t="shared" si="237"/>
      </c>
      <c r="CN54" s="120">
        <f>IF(CF54="","",CM54/SUM(DI54:EV54))</f>
      </c>
      <c r="CO54" s="44"/>
      <c r="CP54" s="44"/>
      <c r="CQ54" s="44"/>
      <c r="CR54" s="44"/>
      <c r="CS54" s="121">
        <f t="shared" si="238"/>
      </c>
      <c r="CT54" s="119">
        <f t="shared" si="239"/>
        <v>0</v>
      </c>
      <c r="CU54" s="124">
        <f>IF(CS54="","",CS54/SUM(EW54:EZ54))</f>
      </c>
      <c r="CV54" s="123">
        <f t="shared" si="240"/>
      </c>
      <c r="CW54" s="120">
        <f>IF(CO54="","",CV54/SUM(DI54:EZ54))</f>
      </c>
      <c r="CX54" s="44"/>
      <c r="CY54" s="44"/>
      <c r="CZ54" s="44"/>
      <c r="DA54" s="44"/>
      <c r="DB54" s="121">
        <f t="shared" si="241"/>
      </c>
      <c r="DC54" s="119">
        <f t="shared" si="242"/>
        <v>0</v>
      </c>
      <c r="DD54" s="124">
        <f>IF(DB54="","",DB54/SUM(FA54:FD54))</f>
      </c>
      <c r="DE54" s="123">
        <f t="shared" si="243"/>
      </c>
      <c r="DF54" s="120">
        <f>IF(CX54="","",DE54/SUM(DI54:FD54))</f>
      </c>
      <c r="DG54" s="82" t="str">
        <f t="shared" si="244"/>
        <v>A</v>
      </c>
      <c r="DH54" s="75">
        <f>IF(E54&gt;0,(J54+Q54+Z54+AI54+AR54+BA54+BJ54+BS54+CB54+CK54+CT54+DC54)/SUM(DI54:FD54),0)</f>
        <v>0</v>
      </c>
      <c r="DI54" s="125">
        <f t="shared" si="256"/>
        <v>0</v>
      </c>
      <c r="DJ54" s="125">
        <f t="shared" si="256"/>
        <v>0</v>
      </c>
      <c r="DK54" s="125">
        <f t="shared" si="257"/>
        <v>0</v>
      </c>
      <c r="DL54" s="125">
        <f t="shared" si="257"/>
        <v>0</v>
      </c>
      <c r="DM54" s="75">
        <f t="shared" si="245"/>
        <v>0</v>
      </c>
      <c r="DN54" s="75">
        <f t="shared" si="245"/>
        <v>0</v>
      </c>
      <c r="DO54" s="75">
        <f t="shared" si="245"/>
        <v>0</v>
      </c>
      <c r="DP54" s="75">
        <f t="shared" si="245"/>
        <v>0</v>
      </c>
      <c r="DQ54" s="125">
        <f t="shared" si="246"/>
        <v>0</v>
      </c>
      <c r="DR54" s="125">
        <f t="shared" si="246"/>
        <v>0</v>
      </c>
      <c r="DS54" s="125">
        <f t="shared" si="246"/>
        <v>0</v>
      </c>
      <c r="DT54" s="125">
        <f t="shared" si="246"/>
        <v>0</v>
      </c>
      <c r="DU54" s="75">
        <f t="shared" si="247"/>
        <v>0</v>
      </c>
      <c r="DV54" s="75">
        <f t="shared" si="247"/>
        <v>0</v>
      </c>
      <c r="DW54" s="75">
        <f t="shared" si="247"/>
        <v>0</v>
      </c>
      <c r="DX54" s="75">
        <f t="shared" si="247"/>
        <v>0</v>
      </c>
      <c r="DY54" s="125">
        <f t="shared" si="248"/>
        <v>0</v>
      </c>
      <c r="DZ54" s="125">
        <f t="shared" si="248"/>
        <v>0</v>
      </c>
      <c r="EA54" s="125">
        <f t="shared" si="248"/>
        <v>0</v>
      </c>
      <c r="EB54" s="125">
        <f t="shared" si="248"/>
        <v>0</v>
      </c>
      <c r="EC54" s="75">
        <f t="shared" si="249"/>
        <v>0</v>
      </c>
      <c r="ED54" s="75">
        <f t="shared" si="249"/>
        <v>0</v>
      </c>
      <c r="EE54" s="75">
        <f t="shared" si="249"/>
        <v>0</v>
      </c>
      <c r="EF54" s="75">
        <f t="shared" si="249"/>
        <v>0</v>
      </c>
      <c r="EG54" s="125">
        <f t="shared" si="250"/>
        <v>0</v>
      </c>
      <c r="EH54" s="125">
        <f t="shared" si="250"/>
        <v>0</v>
      </c>
      <c r="EI54" s="125">
        <f t="shared" si="250"/>
        <v>0</v>
      </c>
      <c r="EJ54" s="125">
        <f t="shared" si="250"/>
        <v>0</v>
      </c>
      <c r="EK54" s="75">
        <f t="shared" si="251"/>
        <v>0</v>
      </c>
      <c r="EL54" s="75">
        <f t="shared" si="251"/>
        <v>0</v>
      </c>
      <c r="EM54" s="75">
        <f t="shared" si="251"/>
        <v>0</v>
      </c>
      <c r="EN54" s="75">
        <f t="shared" si="251"/>
        <v>0</v>
      </c>
      <c r="EO54" s="125">
        <f t="shared" si="252"/>
        <v>0</v>
      </c>
      <c r="EP54" s="125">
        <f t="shared" si="252"/>
        <v>0</v>
      </c>
      <c r="EQ54" s="125">
        <f t="shared" si="252"/>
        <v>0</v>
      </c>
      <c r="ER54" s="125">
        <f t="shared" si="252"/>
        <v>0</v>
      </c>
      <c r="ES54" s="75">
        <f t="shared" si="253"/>
        <v>0</v>
      </c>
      <c r="ET54" s="75">
        <f t="shared" si="253"/>
        <v>0</v>
      </c>
      <c r="EU54" s="75">
        <f t="shared" si="253"/>
        <v>0</v>
      </c>
      <c r="EV54" s="75">
        <f t="shared" si="253"/>
        <v>0</v>
      </c>
      <c r="EW54" s="125">
        <f t="shared" si="254"/>
        <v>0</v>
      </c>
      <c r="EX54" s="125">
        <f t="shared" si="254"/>
        <v>0</v>
      </c>
      <c r="EY54" s="125">
        <f t="shared" si="254"/>
        <v>0</v>
      </c>
      <c r="EZ54" s="125">
        <f t="shared" si="254"/>
        <v>0</v>
      </c>
      <c r="FA54" s="75">
        <f t="shared" si="255"/>
        <v>0</v>
      </c>
      <c r="FB54" s="75">
        <f t="shared" si="255"/>
        <v>0</v>
      </c>
      <c r="FC54" s="75">
        <f t="shared" si="255"/>
        <v>0</v>
      </c>
      <c r="FD54" s="75">
        <f t="shared" si="255"/>
        <v>0</v>
      </c>
    </row>
    <row r="55" spans="1:160" ht="12" thickBot="1">
      <c r="A55" s="181" t="s">
        <v>33</v>
      </c>
      <c r="B55" s="182">
        <v>73</v>
      </c>
      <c r="C55" s="44" t="s">
        <v>54</v>
      </c>
      <c r="D55" s="183">
        <f>IF(E55="","",SUM(DI55:FD55))</f>
      </c>
      <c r="E55" s="117"/>
      <c r="F55" s="117"/>
      <c r="G55" s="117"/>
      <c r="H55" s="117"/>
      <c r="I55" s="132">
        <f t="shared" si="202"/>
      </c>
      <c r="J55" s="133">
        <f t="shared" si="203"/>
        <v>0</v>
      </c>
      <c r="K55" s="134">
        <f t="shared" si="204"/>
      </c>
      <c r="L55" s="44"/>
      <c r="M55" s="44"/>
      <c r="N55" s="44"/>
      <c r="O55" s="44"/>
      <c r="P55" s="135">
        <f t="shared" si="205"/>
      </c>
      <c r="Q55" s="133">
        <f t="shared" si="206"/>
        <v>0</v>
      </c>
      <c r="R55" s="136">
        <f t="shared" si="207"/>
      </c>
      <c r="S55" s="137">
        <f t="shared" si="208"/>
      </c>
      <c r="T55" s="134">
        <f t="shared" si="209"/>
      </c>
      <c r="U55" s="44"/>
      <c r="V55" s="44"/>
      <c r="W55" s="44"/>
      <c r="X55" s="44"/>
      <c r="Y55" s="135">
        <f t="shared" si="210"/>
      </c>
      <c r="Z55" s="133">
        <f t="shared" si="211"/>
        <v>0</v>
      </c>
      <c r="AA55" s="156">
        <f t="shared" si="212"/>
      </c>
      <c r="AB55" s="137">
        <f t="shared" si="213"/>
      </c>
      <c r="AC55" s="134">
        <f t="shared" si="214"/>
      </c>
      <c r="AD55" s="44"/>
      <c r="AE55" s="44"/>
      <c r="AF55" s="44"/>
      <c r="AG55" s="44"/>
      <c r="AH55" s="135">
        <f t="shared" si="215"/>
      </c>
      <c r="AI55" s="133">
        <f t="shared" si="216"/>
        <v>0</v>
      </c>
      <c r="AJ55" s="156">
        <f t="shared" si="217"/>
      </c>
      <c r="AK55" s="137">
        <f t="shared" si="218"/>
      </c>
      <c r="AL55" s="134">
        <f t="shared" si="219"/>
      </c>
      <c r="AM55" s="44"/>
      <c r="AN55" s="44"/>
      <c r="AO55" s="44"/>
      <c r="AP55" s="44"/>
      <c r="AQ55" s="135">
        <f t="shared" si="220"/>
      </c>
      <c r="AR55" s="133">
        <f t="shared" si="221"/>
        <v>0</v>
      </c>
      <c r="AS55" s="156">
        <f>IF(AQ55="","",AQ55/SUM(DY55:EB55))</f>
      </c>
      <c r="AT55" s="137">
        <f t="shared" si="222"/>
      </c>
      <c r="AU55" s="134">
        <f>IF(AM55="","",AT55/SUM(DI55:EB55))</f>
      </c>
      <c r="AV55" s="44"/>
      <c r="AW55" s="44"/>
      <c r="AX55" s="44"/>
      <c r="AY55" s="44"/>
      <c r="AZ55" s="135">
        <f t="shared" si="223"/>
      </c>
      <c r="BA55" s="133">
        <f t="shared" si="224"/>
        <v>0</v>
      </c>
      <c r="BB55" s="156">
        <f>IF(AZ55="","",AZ55/SUM(EC55:EF55))</f>
      </c>
      <c r="BC55" s="137">
        <f t="shared" si="225"/>
      </c>
      <c r="BD55" s="167">
        <f>IF(AV55="","",BC55/SUM(DI55:EF55))</f>
      </c>
      <c r="BE55" s="44"/>
      <c r="BF55" s="44"/>
      <c r="BG55" s="44"/>
      <c r="BH55" s="44"/>
      <c r="BI55" s="135">
        <f t="shared" si="226"/>
      </c>
      <c r="BJ55" s="133">
        <f t="shared" si="227"/>
        <v>0</v>
      </c>
      <c r="BK55" s="156">
        <f>IF(BI55="","",BI55/SUM(EG55:EJ55))</f>
      </c>
      <c r="BL55" s="137">
        <f t="shared" si="228"/>
      </c>
      <c r="BM55" s="134">
        <f>IF(BE55="","",BL55/SUM(DI55:EJ55))</f>
      </c>
      <c r="BN55" s="44"/>
      <c r="BO55" s="44"/>
      <c r="BP55" s="44"/>
      <c r="BQ55" s="44"/>
      <c r="BR55" s="135">
        <f t="shared" si="229"/>
      </c>
      <c r="BS55" s="133">
        <f t="shared" si="230"/>
        <v>0</v>
      </c>
      <c r="BT55" s="156">
        <f>IF(BR55="","",BR55/SUM(EK55:EN55))</f>
      </c>
      <c r="BU55" s="137">
        <f t="shared" si="231"/>
      </c>
      <c r="BV55" s="134">
        <f>IF(BN55="","",BU55/SUM(DI55:EN55))</f>
      </c>
      <c r="BW55" s="44"/>
      <c r="BX55" s="44"/>
      <c r="BY55" s="44"/>
      <c r="BZ55" s="44"/>
      <c r="CA55" s="135">
        <f t="shared" si="232"/>
      </c>
      <c r="CB55" s="133">
        <f t="shared" si="233"/>
        <v>0</v>
      </c>
      <c r="CC55" s="156">
        <f>IF(CA55="","",CA55/SUM(EO55:ER55))</f>
      </c>
      <c r="CD55" s="137">
        <f t="shared" si="234"/>
      </c>
      <c r="CE55" s="134">
        <f>IF(BW55="","",CD55/SUM(DI55:ER55))</f>
      </c>
      <c r="CF55" s="44"/>
      <c r="CG55" s="44"/>
      <c r="CH55" s="44"/>
      <c r="CI55" s="44"/>
      <c r="CJ55" s="135">
        <f t="shared" si="235"/>
      </c>
      <c r="CK55" s="133">
        <f t="shared" si="236"/>
        <v>0</v>
      </c>
      <c r="CL55" s="156">
        <f>IF(CJ55="","",CJ55/SUM(ES55:EV55))</f>
      </c>
      <c r="CM55" s="137">
        <f t="shared" si="237"/>
      </c>
      <c r="CN55" s="134">
        <f>IF(CF55="","",CM55/SUM(DI55:EV55))</f>
      </c>
      <c r="CO55" s="44"/>
      <c r="CP55" s="44"/>
      <c r="CQ55" s="44"/>
      <c r="CR55" s="44"/>
      <c r="CS55" s="135">
        <f t="shared" si="238"/>
      </c>
      <c r="CT55" s="133">
        <f t="shared" si="239"/>
        <v>0</v>
      </c>
      <c r="CU55" s="156">
        <f>IF(CS55="","",CS55/SUM(EW55:EZ55))</f>
      </c>
      <c r="CV55" s="137">
        <f t="shared" si="240"/>
      </c>
      <c r="CW55" s="134">
        <f>IF(CO55="","",CV55/SUM(DI55:EZ55))</f>
      </c>
      <c r="CX55" s="44"/>
      <c r="CY55" s="44"/>
      <c r="CZ55" s="44"/>
      <c r="DA55" s="44"/>
      <c r="DB55" s="135">
        <f t="shared" si="241"/>
      </c>
      <c r="DC55" s="133">
        <f t="shared" si="242"/>
        <v>0</v>
      </c>
      <c r="DD55" s="156">
        <f>IF(DB55="","",DB55/SUM(FA55:FD55))</f>
      </c>
      <c r="DE55" s="137">
        <f t="shared" si="243"/>
      </c>
      <c r="DF55" s="134">
        <f>IF(CX55="","",DE55/SUM(DI55:FD55))</f>
      </c>
      <c r="DG55" s="82" t="str">
        <f t="shared" si="244"/>
        <v>A</v>
      </c>
      <c r="DH55" s="75">
        <f>IF(E55&gt;0,(J55+Q55+Z55+AI55+AR55+BA55+BJ55+BS55+CB55+CK55+CT55+DC55)/SUM(DI55:FD55),0)</f>
        <v>0</v>
      </c>
      <c r="DI55" s="125">
        <f t="shared" si="256"/>
        <v>0</v>
      </c>
      <c r="DJ55" s="125">
        <f t="shared" si="256"/>
        <v>0</v>
      </c>
      <c r="DK55" s="125">
        <f>IF(G55&gt;0,1,0)</f>
        <v>0</v>
      </c>
      <c r="DL55" s="125">
        <f>IF(H55&gt;0,1,0)</f>
        <v>0</v>
      </c>
      <c r="DM55" s="75">
        <f>IF(L55&gt;0,1,0)</f>
        <v>0</v>
      </c>
      <c r="DN55" s="75">
        <f>IF(M55&gt;0,1,0)</f>
        <v>0</v>
      </c>
      <c r="DO55" s="75">
        <f>IF(N55&gt;0,1,0)</f>
        <v>0</v>
      </c>
      <c r="DP55" s="75">
        <f>IF(O55&gt;0,1,0)</f>
        <v>0</v>
      </c>
      <c r="DQ55" s="125">
        <f>IF(U55&gt;0,1,0)</f>
        <v>0</v>
      </c>
      <c r="DR55" s="125">
        <f>IF(V55&gt;0,1,0)</f>
        <v>0</v>
      </c>
      <c r="DS55" s="125">
        <f>IF(W55&gt;0,1,0)</f>
        <v>0</v>
      </c>
      <c r="DT55" s="125">
        <f>IF(X55&gt;0,1,0)</f>
        <v>0</v>
      </c>
      <c r="DU55" s="75">
        <f>IF(AD55&gt;0,1,0)</f>
        <v>0</v>
      </c>
      <c r="DV55" s="75">
        <f>IF(AE55&gt;0,1,0)</f>
        <v>0</v>
      </c>
      <c r="DW55" s="75">
        <f>IF(AF55&gt;0,1,0)</f>
        <v>0</v>
      </c>
      <c r="DX55" s="75">
        <f>IF(AG55&gt;0,1,0)</f>
        <v>0</v>
      </c>
      <c r="DY55" s="125">
        <f>IF(AM55&gt;0,1,0)</f>
        <v>0</v>
      </c>
      <c r="DZ55" s="125">
        <f>IF(AN55&gt;0,1,0)</f>
        <v>0</v>
      </c>
      <c r="EA55" s="125">
        <f>IF(AO55&gt;0,1,0)</f>
        <v>0</v>
      </c>
      <c r="EB55" s="125">
        <f>IF(AP55&gt;0,1,0)</f>
        <v>0</v>
      </c>
      <c r="EC55" s="75">
        <f>IF(AV55&gt;0,1,0)</f>
        <v>0</v>
      </c>
      <c r="ED55" s="75">
        <f>IF(AW55&gt;0,1,0)</f>
        <v>0</v>
      </c>
      <c r="EE55" s="75">
        <f>IF(AX55&gt;0,1,0)</f>
        <v>0</v>
      </c>
      <c r="EF55" s="75">
        <f>IF(AY55&gt;0,1,0)</f>
        <v>0</v>
      </c>
      <c r="EG55" s="125">
        <f>IF(BE55&gt;0,1,0)</f>
        <v>0</v>
      </c>
      <c r="EH55" s="125">
        <f>IF(BF55&gt;0,1,0)</f>
        <v>0</v>
      </c>
      <c r="EI55" s="125">
        <f>IF(BG55&gt;0,1,0)</f>
        <v>0</v>
      </c>
      <c r="EJ55" s="125">
        <f>IF(BH55&gt;0,1,0)</f>
        <v>0</v>
      </c>
      <c r="EK55" s="75">
        <f>IF(BN55&gt;0,1,0)</f>
        <v>0</v>
      </c>
      <c r="EL55" s="75">
        <f>IF(BO55&gt;0,1,0)</f>
        <v>0</v>
      </c>
      <c r="EM55" s="75">
        <f>IF(BP55&gt;0,1,0)</f>
        <v>0</v>
      </c>
      <c r="EN55" s="75">
        <f>IF(BQ55&gt;0,1,0)</f>
        <v>0</v>
      </c>
      <c r="EO55" s="125">
        <f>IF(BW55&gt;0,1,0)</f>
        <v>0</v>
      </c>
      <c r="EP55" s="125">
        <f>IF(BX55&gt;0,1,0)</f>
        <v>0</v>
      </c>
      <c r="EQ55" s="125">
        <f>IF(BY55&gt;0,1,0)</f>
        <v>0</v>
      </c>
      <c r="ER55" s="125">
        <f>IF(BZ55&gt;0,1,0)</f>
        <v>0</v>
      </c>
      <c r="ES55" s="75">
        <f>IF(CF55&gt;0,1,0)</f>
        <v>0</v>
      </c>
      <c r="ET55" s="75">
        <f>IF(CG55&gt;0,1,0)</f>
        <v>0</v>
      </c>
      <c r="EU55" s="75">
        <f>IF(CH55&gt;0,1,0)</f>
        <v>0</v>
      </c>
      <c r="EV55" s="75">
        <f>IF(CI55&gt;0,1,0)</f>
        <v>0</v>
      </c>
      <c r="EW55" s="125">
        <f>IF(CO55&gt;0,1,0)</f>
        <v>0</v>
      </c>
      <c r="EX55" s="125">
        <f>IF(CP55&gt;0,1,0)</f>
        <v>0</v>
      </c>
      <c r="EY55" s="125">
        <f>IF(CQ55&gt;0,1,0)</f>
        <v>0</v>
      </c>
      <c r="EZ55" s="125">
        <f>IF(CR55&gt;0,1,0)</f>
        <v>0</v>
      </c>
      <c r="FA55" s="75">
        <f>IF(CX55&gt;0,1,0)</f>
        <v>0</v>
      </c>
      <c r="FB55" s="75">
        <f>IF(CY55&gt;0,1,0)</f>
        <v>0</v>
      </c>
      <c r="FC55" s="75">
        <f>IF(CZ55&gt;0,1,0)</f>
        <v>0</v>
      </c>
      <c r="FD55" s="75">
        <f>IF(DA55&gt;0,1,0)</f>
        <v>0</v>
      </c>
    </row>
  </sheetData>
  <printOptions/>
  <pageMargins left="0.1968503937007874" right="0" top="0.1968503937007874" bottom="0" header="0" footer="0"/>
  <pageSetup horizontalDpi="300" verticalDpi="300" orientation="landscape" paperSize="9" scale="90" r:id="rId1"/>
  <colBreaks count="3" manualBreakCount="3">
    <brk id="29" max="65535" man="1"/>
    <brk id="56" max="65535" man="1"/>
    <brk id="83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FD24"/>
  <sheetViews>
    <sheetView showGridLines="0" zoomScale="75" zoomScaleNormal="75" workbookViewId="0" topLeftCell="A1">
      <selection activeCell="B6" sqref="B6"/>
    </sheetView>
  </sheetViews>
  <sheetFormatPr defaultColWidth="9.140625" defaultRowHeight="12"/>
  <cols>
    <col min="1" max="1" width="3.7109375" style="61" customWidth="1"/>
    <col min="2" max="2" width="3.7109375" style="62" customWidth="1"/>
    <col min="3" max="3" width="19.140625" style="63" bestFit="1" customWidth="1"/>
    <col min="4" max="4" width="7.421875" style="11" bestFit="1" customWidth="1"/>
    <col min="5" max="8" width="6.28125" style="62" customWidth="1"/>
    <col min="9" max="9" width="6.28125" style="64" customWidth="1"/>
    <col min="10" max="10" width="6.28125" style="62" hidden="1" customWidth="1"/>
    <col min="11" max="11" width="6.8515625" style="65" bestFit="1" customWidth="1"/>
    <col min="12" max="15" width="6.28125" style="12" customWidth="1"/>
    <col min="16" max="16" width="6.28125" style="11" customWidth="1"/>
    <col min="17" max="17" width="6.28125" style="11" hidden="1" customWidth="1"/>
    <col min="18" max="18" width="6.8515625" style="65" bestFit="1" customWidth="1"/>
    <col min="19" max="19" width="6.28125" style="66" customWidth="1"/>
    <col min="20" max="20" width="6.8515625" style="65" bestFit="1" customWidth="1"/>
    <col min="21" max="24" width="6.28125" style="12" customWidth="1"/>
    <col min="25" max="25" width="6.28125" style="11" customWidth="1"/>
    <col min="26" max="26" width="6.28125" style="11" hidden="1" customWidth="1"/>
    <col min="27" max="27" width="6.7109375" style="67" customWidth="1"/>
    <col min="28" max="28" width="6.28125" style="68" customWidth="1"/>
    <col min="29" max="29" width="6.7109375" style="67" customWidth="1"/>
    <col min="30" max="33" width="6.28125" style="12" customWidth="1"/>
    <col min="34" max="34" width="6.28125" style="11" customWidth="1"/>
    <col min="35" max="35" width="6.28125" style="11" hidden="1" customWidth="1"/>
    <col min="36" max="36" width="6.28125" style="67" customWidth="1"/>
    <col min="37" max="37" width="6.28125" style="68" customWidth="1"/>
    <col min="38" max="38" width="6.28125" style="67" customWidth="1"/>
    <col min="39" max="42" width="6.28125" style="12" customWidth="1"/>
    <col min="43" max="43" width="6.28125" style="11" customWidth="1"/>
    <col min="44" max="44" width="6.28125" style="11" hidden="1" customWidth="1"/>
    <col min="45" max="45" width="6.28125" style="67" customWidth="1"/>
    <col min="46" max="46" width="6.28125" style="68" customWidth="1"/>
    <col min="47" max="47" width="6.28125" style="67" customWidth="1"/>
    <col min="48" max="51" width="6.28125" style="12" customWidth="1"/>
    <col min="52" max="52" width="6.28125" style="11" customWidth="1"/>
    <col min="53" max="53" width="6.28125" style="11" hidden="1" customWidth="1"/>
    <col min="54" max="54" width="6.28125" style="67" customWidth="1"/>
    <col min="55" max="55" width="6.28125" style="68" customWidth="1"/>
    <col min="56" max="56" width="6.28125" style="67" customWidth="1"/>
    <col min="57" max="60" width="6.28125" style="12" customWidth="1"/>
    <col min="61" max="61" width="6.28125" style="11" customWidth="1"/>
    <col min="62" max="62" width="6.28125" style="11" hidden="1" customWidth="1"/>
    <col min="63" max="63" width="6.28125" style="67" customWidth="1"/>
    <col min="64" max="64" width="6.28125" style="68" customWidth="1"/>
    <col min="65" max="65" width="6.28125" style="67" customWidth="1"/>
    <col min="66" max="69" width="6.28125" style="12" customWidth="1"/>
    <col min="70" max="70" width="6.28125" style="11" customWidth="1"/>
    <col min="71" max="71" width="6.28125" style="11" hidden="1" customWidth="1"/>
    <col min="72" max="72" width="6.28125" style="67" customWidth="1"/>
    <col min="73" max="73" width="6.28125" style="68" customWidth="1"/>
    <col min="74" max="74" width="6.28125" style="67" customWidth="1"/>
    <col min="75" max="78" width="6.28125" style="12" customWidth="1"/>
    <col min="79" max="79" width="6.28125" style="11" customWidth="1"/>
    <col min="80" max="80" width="6.28125" style="11" hidden="1" customWidth="1"/>
    <col min="81" max="81" width="6.28125" style="67" customWidth="1"/>
    <col min="82" max="82" width="6.28125" style="68" customWidth="1"/>
    <col min="83" max="83" width="6.28125" style="67" customWidth="1"/>
    <col min="84" max="87" width="6.28125" style="12" customWidth="1"/>
    <col min="88" max="88" width="6.28125" style="11" customWidth="1"/>
    <col min="89" max="89" width="6.28125" style="11" hidden="1" customWidth="1"/>
    <col min="90" max="90" width="6.28125" style="67" customWidth="1"/>
    <col min="91" max="91" width="6.28125" style="68" customWidth="1"/>
    <col min="92" max="92" width="6.28125" style="67" customWidth="1"/>
    <col min="93" max="96" width="6.28125" style="12" customWidth="1"/>
    <col min="97" max="97" width="6.28125" style="11" customWidth="1"/>
    <col min="98" max="98" width="6.28125" style="11" hidden="1" customWidth="1"/>
    <col min="99" max="99" width="6.28125" style="11" customWidth="1"/>
    <col min="100" max="100" width="6.28125" style="68" customWidth="1"/>
    <col min="101" max="101" width="6.28125" style="11" customWidth="1"/>
    <col min="102" max="105" width="6.28125" style="12" customWidth="1"/>
    <col min="106" max="106" width="6.28125" style="11" customWidth="1"/>
    <col min="107" max="107" width="6.28125" style="11" hidden="1" customWidth="1"/>
    <col min="108" max="108" width="6.28125" style="11" customWidth="1"/>
    <col min="109" max="109" width="6.28125" style="68" customWidth="1"/>
    <col min="110" max="110" width="6.28125" style="11" customWidth="1"/>
    <col min="111" max="111" width="2.7109375" style="10" customWidth="1"/>
    <col min="112" max="112" width="5.8515625" style="11" customWidth="1"/>
    <col min="113" max="160" width="2.28125" style="11" customWidth="1"/>
    <col min="161" max="161" width="9.140625" style="12" customWidth="1"/>
    <col min="162" max="162" width="4.7109375" style="12" customWidth="1"/>
    <col min="163" max="163" width="16.57421875" style="12" customWidth="1"/>
    <col min="164" max="16384" width="9.140625" style="12" customWidth="1"/>
  </cols>
  <sheetData>
    <row r="1" spans="1:110" ht="11.25">
      <c r="A1" s="1"/>
      <c r="B1" s="164" t="s">
        <v>98</v>
      </c>
      <c r="C1" s="2"/>
      <c r="D1" s="3"/>
      <c r="E1" s="4"/>
      <c r="F1" s="4"/>
      <c r="G1" s="69" t="s">
        <v>80</v>
      </c>
      <c r="H1" s="4"/>
      <c r="I1" s="5"/>
      <c r="J1" s="6"/>
      <c r="K1" s="1">
        <f>Geweer!K1</f>
        <v>2004</v>
      </c>
      <c r="L1" s="4"/>
      <c r="M1" s="4" t="s">
        <v>81</v>
      </c>
      <c r="N1" s="4"/>
      <c r="O1" s="4"/>
      <c r="P1" s="187">
        <f>Geweer!P1</f>
        <v>38368.44270613426</v>
      </c>
      <c r="Q1" s="82"/>
      <c r="R1" s="188">
        <f>Geweer!R1</f>
        <v>38368.44270613426</v>
      </c>
      <c r="S1" s="189">
        <f>Geweer!S1</f>
        <v>38368.44270613426</v>
      </c>
      <c r="T1" s="7"/>
      <c r="U1" s="4"/>
      <c r="V1" s="4"/>
      <c r="W1" s="4"/>
      <c r="X1" s="4"/>
      <c r="Y1" s="3"/>
      <c r="Z1" s="3"/>
      <c r="AA1" s="8"/>
      <c r="AB1" s="9"/>
      <c r="AC1" s="8"/>
      <c r="AD1" s="4"/>
      <c r="AE1" s="4"/>
      <c r="AF1" s="4"/>
      <c r="AG1" s="4"/>
      <c r="AH1" s="3"/>
      <c r="AI1" s="3"/>
      <c r="AJ1" s="8"/>
      <c r="AK1" s="9"/>
      <c r="AL1" s="8"/>
      <c r="AM1" s="4"/>
      <c r="AN1" s="4"/>
      <c r="AO1" s="4"/>
      <c r="AP1" s="4"/>
      <c r="AQ1" s="3"/>
      <c r="AR1" s="3"/>
      <c r="AS1" s="8"/>
      <c r="AT1" s="9"/>
      <c r="AU1" s="8"/>
      <c r="AV1" s="4"/>
      <c r="AW1" s="4"/>
      <c r="AX1" s="4"/>
      <c r="AY1" s="4"/>
      <c r="AZ1" s="3"/>
      <c r="BA1" s="3"/>
      <c r="BB1" s="8"/>
      <c r="BC1" s="9"/>
      <c r="BD1" s="8"/>
      <c r="BE1" s="4"/>
      <c r="BF1" s="4"/>
      <c r="BG1" s="4"/>
      <c r="BH1" s="4"/>
      <c r="BI1" s="3"/>
      <c r="BJ1" s="3"/>
      <c r="BK1" s="8"/>
      <c r="BL1" s="9"/>
      <c r="BM1" s="8"/>
      <c r="BN1" s="4"/>
      <c r="BO1" s="4"/>
      <c r="BP1" s="4"/>
      <c r="BQ1" s="4"/>
      <c r="BR1" s="3"/>
      <c r="BS1" s="3"/>
      <c r="BT1" s="8"/>
      <c r="BU1" s="9"/>
      <c r="BV1" s="8"/>
      <c r="BW1" s="4"/>
      <c r="BX1" s="4"/>
      <c r="BY1" s="4"/>
      <c r="BZ1" s="4"/>
      <c r="CA1" s="3"/>
      <c r="CB1" s="3"/>
      <c r="CC1" s="8"/>
      <c r="CD1" s="9"/>
      <c r="CE1" s="8"/>
      <c r="CF1" s="4"/>
      <c r="CG1" s="4"/>
      <c r="CH1" s="4"/>
      <c r="CI1" s="4"/>
      <c r="CJ1" s="3"/>
      <c r="CK1" s="3"/>
      <c r="CL1" s="8"/>
      <c r="CM1" s="9"/>
      <c r="CN1" s="8"/>
      <c r="CO1" s="4"/>
      <c r="CP1" s="4"/>
      <c r="CQ1" s="4"/>
      <c r="CR1" s="4"/>
      <c r="CS1" s="3"/>
      <c r="CT1" s="3"/>
      <c r="CU1" s="3"/>
      <c r="CV1" s="9"/>
      <c r="CW1" s="3"/>
      <c r="CX1" s="4"/>
      <c r="CY1" s="4"/>
      <c r="CZ1" s="4"/>
      <c r="DA1" s="4"/>
      <c r="DB1" s="3"/>
      <c r="DC1" s="3"/>
      <c r="DD1" s="3"/>
      <c r="DE1" s="9"/>
      <c r="DF1" s="3"/>
    </row>
    <row r="2" spans="1:110" ht="12" thickBot="1">
      <c r="A2" s="1"/>
      <c r="B2" s="6"/>
      <c r="C2" s="13"/>
      <c r="D2" s="14"/>
      <c r="E2" s="6"/>
      <c r="F2" s="15"/>
      <c r="G2" s="6"/>
      <c r="H2" s="6"/>
      <c r="I2" s="5"/>
      <c r="J2" s="6"/>
      <c r="K2" s="7"/>
      <c r="L2" s="4"/>
      <c r="M2" s="4" t="s">
        <v>82</v>
      </c>
      <c r="N2" s="4"/>
      <c r="O2" s="4"/>
      <c r="P2" s="187">
        <f>Geweer!P2</f>
        <v>38350</v>
      </c>
      <c r="Q2" s="82"/>
      <c r="R2" s="188">
        <f>Geweer!R2</f>
        <v>38350</v>
      </c>
      <c r="S2" s="189">
        <f>Geweer!S2</f>
        <v>38350</v>
      </c>
      <c r="T2" s="7"/>
      <c r="U2" s="4"/>
      <c r="V2" s="4"/>
      <c r="W2" s="4"/>
      <c r="X2" s="4"/>
      <c r="Y2" s="3"/>
      <c r="Z2" s="3"/>
      <c r="AA2" s="8"/>
      <c r="AB2" s="9"/>
      <c r="AC2" s="8"/>
      <c r="AD2" s="4"/>
      <c r="AE2" s="4"/>
      <c r="AF2" s="4"/>
      <c r="AG2" s="4"/>
      <c r="AH2" s="3"/>
      <c r="AI2" s="3"/>
      <c r="AJ2" s="8"/>
      <c r="AK2" s="9"/>
      <c r="AL2" s="8"/>
      <c r="AM2" s="4"/>
      <c r="AN2" s="4"/>
      <c r="AO2" s="4"/>
      <c r="AP2" s="4"/>
      <c r="AQ2" s="3"/>
      <c r="AR2" s="3"/>
      <c r="AS2" s="8"/>
      <c r="AT2" s="9"/>
      <c r="AU2" s="8"/>
      <c r="AV2" s="4"/>
      <c r="AW2" s="4"/>
      <c r="AX2" s="4"/>
      <c r="AY2" s="4"/>
      <c r="AZ2" s="3"/>
      <c r="BA2" s="3"/>
      <c r="BB2" s="8"/>
      <c r="BC2" s="9"/>
      <c r="BD2" s="8"/>
      <c r="BE2" s="4"/>
      <c r="BF2" s="4"/>
      <c r="BG2" s="4"/>
      <c r="BH2" s="4"/>
      <c r="BI2" s="3"/>
      <c r="BJ2" s="3"/>
      <c r="BK2" s="8"/>
      <c r="BL2" s="9"/>
      <c r="BM2" s="8"/>
      <c r="BN2" s="4"/>
      <c r="BO2" s="4"/>
      <c r="BP2" s="4"/>
      <c r="BQ2" s="4"/>
      <c r="BR2" s="3"/>
      <c r="BS2" s="3"/>
      <c r="BT2" s="8"/>
      <c r="BU2" s="9"/>
      <c r="BV2" s="8"/>
      <c r="BW2" s="4"/>
      <c r="BX2" s="4"/>
      <c r="BY2" s="4"/>
      <c r="BZ2" s="4"/>
      <c r="CA2" s="3"/>
      <c r="CB2" s="3"/>
      <c r="CC2" s="8"/>
      <c r="CD2" s="9"/>
      <c r="CE2" s="8"/>
      <c r="CF2" s="4"/>
      <c r="CG2" s="4"/>
      <c r="CH2" s="4"/>
      <c r="CI2" s="4"/>
      <c r="CJ2" s="3"/>
      <c r="CK2" s="3"/>
      <c r="CL2" s="8"/>
      <c r="CM2" s="9"/>
      <c r="CN2" s="8"/>
      <c r="CO2" s="4"/>
      <c r="CP2" s="4"/>
      <c r="CQ2" s="4"/>
      <c r="CR2" s="4"/>
      <c r="CS2" s="3"/>
      <c r="CT2" s="3"/>
      <c r="CU2" s="3"/>
      <c r="CV2" s="9"/>
      <c r="CW2" s="3"/>
      <c r="CX2" s="4"/>
      <c r="CY2" s="4"/>
      <c r="CZ2" s="4"/>
      <c r="DA2" s="4"/>
      <c r="DB2" s="3"/>
      <c r="DC2" s="3"/>
      <c r="DD2" s="3"/>
      <c r="DE2" s="9"/>
      <c r="DF2" s="3"/>
    </row>
    <row r="3" spans="1:110" ht="12" thickBot="1">
      <c r="A3" s="1"/>
      <c r="B3" s="6"/>
      <c r="C3" s="2"/>
      <c r="D3" s="3"/>
      <c r="E3" s="16"/>
      <c r="F3" s="17" t="s">
        <v>1</v>
      </c>
      <c r="G3" s="18"/>
      <c r="H3" s="19"/>
      <c r="I3" s="5"/>
      <c r="J3" s="6"/>
      <c r="K3" s="8"/>
      <c r="L3" s="16"/>
      <c r="M3" s="17" t="s">
        <v>2</v>
      </c>
      <c r="N3" s="18"/>
      <c r="O3" s="19"/>
      <c r="P3" s="5"/>
      <c r="Q3" s="5"/>
      <c r="R3" s="8"/>
      <c r="S3" s="9"/>
      <c r="T3" s="8"/>
      <c r="U3" s="16"/>
      <c r="V3" s="17" t="s">
        <v>3</v>
      </c>
      <c r="W3" s="18"/>
      <c r="X3" s="19"/>
      <c r="Y3" s="5"/>
      <c r="Z3" s="5"/>
      <c r="AA3" s="8"/>
      <c r="AB3" s="9"/>
      <c r="AC3" s="8"/>
      <c r="AD3" s="16"/>
      <c r="AE3" s="17" t="s">
        <v>4</v>
      </c>
      <c r="AF3" s="18"/>
      <c r="AG3" s="19"/>
      <c r="AH3" s="5"/>
      <c r="AI3" s="5"/>
      <c r="AJ3" s="8"/>
      <c r="AK3" s="9"/>
      <c r="AL3" s="8"/>
      <c r="AM3" s="16"/>
      <c r="AN3" s="17" t="s">
        <v>5</v>
      </c>
      <c r="AO3" s="18"/>
      <c r="AP3" s="19"/>
      <c r="AQ3" s="5"/>
      <c r="AR3" s="5"/>
      <c r="AS3" s="8"/>
      <c r="AT3" s="9"/>
      <c r="AU3" s="8"/>
      <c r="AV3" s="16"/>
      <c r="AW3" s="17" t="s">
        <v>6</v>
      </c>
      <c r="AX3" s="18"/>
      <c r="AY3" s="19"/>
      <c r="AZ3" s="5"/>
      <c r="BA3" s="5"/>
      <c r="BB3" s="8"/>
      <c r="BC3" s="9"/>
      <c r="BD3" s="8"/>
      <c r="BE3" s="16"/>
      <c r="BF3" s="17" t="s">
        <v>7</v>
      </c>
      <c r="BG3" s="18"/>
      <c r="BH3" s="19"/>
      <c r="BI3" s="5"/>
      <c r="BJ3" s="5"/>
      <c r="BK3" s="8"/>
      <c r="BL3" s="9"/>
      <c r="BM3" s="8"/>
      <c r="BN3" s="16"/>
      <c r="BO3" s="17" t="s">
        <v>8</v>
      </c>
      <c r="BP3" s="18"/>
      <c r="BQ3" s="19"/>
      <c r="BR3" s="5"/>
      <c r="BS3" s="5"/>
      <c r="BT3" s="8"/>
      <c r="BU3" s="9"/>
      <c r="BV3" s="8"/>
      <c r="BW3" s="16"/>
      <c r="BX3" s="17" t="s">
        <v>9</v>
      </c>
      <c r="BY3" s="18"/>
      <c r="BZ3" s="19"/>
      <c r="CA3" s="5"/>
      <c r="CB3" s="5"/>
      <c r="CC3" s="8"/>
      <c r="CD3" s="9"/>
      <c r="CE3" s="8"/>
      <c r="CF3" s="16"/>
      <c r="CG3" s="17" t="s">
        <v>10</v>
      </c>
      <c r="CH3" s="18"/>
      <c r="CI3" s="19"/>
      <c r="CJ3" s="5"/>
      <c r="CK3" s="5"/>
      <c r="CL3" s="8"/>
      <c r="CM3" s="9"/>
      <c r="CN3" s="8"/>
      <c r="CO3" s="16"/>
      <c r="CP3" s="17" t="s">
        <v>11</v>
      </c>
      <c r="CQ3" s="18"/>
      <c r="CR3" s="19"/>
      <c r="CS3" s="5"/>
      <c r="CT3" s="5"/>
      <c r="CU3" s="8"/>
      <c r="CV3" s="9"/>
      <c r="CW3" s="8"/>
      <c r="CX3" s="16"/>
      <c r="CY3" s="17" t="s">
        <v>12</v>
      </c>
      <c r="CZ3" s="18"/>
      <c r="DA3" s="19"/>
      <c r="DB3" s="5"/>
      <c r="DC3" s="5"/>
      <c r="DD3" s="8"/>
      <c r="DE3" s="9"/>
      <c r="DF3" s="8"/>
    </row>
    <row r="4" spans="1:110" ht="12" thickBot="1">
      <c r="A4" s="1"/>
      <c r="B4" s="6"/>
      <c r="C4" s="2"/>
      <c r="D4" s="20" t="s">
        <v>13</v>
      </c>
      <c r="E4" s="21" t="s">
        <v>14</v>
      </c>
      <c r="F4" s="22" t="s">
        <v>14</v>
      </c>
      <c r="G4" s="22" t="s">
        <v>14</v>
      </c>
      <c r="H4" s="23" t="s">
        <v>14</v>
      </c>
      <c r="I4" s="24" t="s">
        <v>15</v>
      </c>
      <c r="J4" s="25"/>
      <c r="K4" s="26" t="s">
        <v>77</v>
      </c>
      <c r="L4" s="21" t="s">
        <v>14</v>
      </c>
      <c r="M4" s="22" t="s">
        <v>14</v>
      </c>
      <c r="N4" s="22" t="s">
        <v>14</v>
      </c>
      <c r="O4" s="23" t="s">
        <v>14</v>
      </c>
      <c r="P4" s="24" t="s">
        <v>15</v>
      </c>
      <c r="Q4" s="27"/>
      <c r="R4" s="26" t="s">
        <v>77</v>
      </c>
      <c r="S4" s="28" t="s">
        <v>15</v>
      </c>
      <c r="T4" s="26" t="s">
        <v>77</v>
      </c>
      <c r="U4" s="21" t="s">
        <v>14</v>
      </c>
      <c r="V4" s="22" t="s">
        <v>14</v>
      </c>
      <c r="W4" s="22" t="s">
        <v>14</v>
      </c>
      <c r="X4" s="23" t="s">
        <v>14</v>
      </c>
      <c r="Y4" s="24" t="s">
        <v>15</v>
      </c>
      <c r="Z4" s="27"/>
      <c r="AA4" s="26" t="s">
        <v>77</v>
      </c>
      <c r="AB4" s="28" t="s">
        <v>15</v>
      </c>
      <c r="AC4" s="26" t="s">
        <v>77</v>
      </c>
      <c r="AD4" s="21" t="s">
        <v>14</v>
      </c>
      <c r="AE4" s="22" t="s">
        <v>14</v>
      </c>
      <c r="AF4" s="22" t="s">
        <v>14</v>
      </c>
      <c r="AG4" s="23" t="s">
        <v>14</v>
      </c>
      <c r="AH4" s="24" t="s">
        <v>15</v>
      </c>
      <c r="AI4" s="27"/>
      <c r="AJ4" s="26" t="s">
        <v>77</v>
      </c>
      <c r="AK4" s="28" t="s">
        <v>15</v>
      </c>
      <c r="AL4" s="26" t="s">
        <v>77</v>
      </c>
      <c r="AM4" s="21" t="s">
        <v>14</v>
      </c>
      <c r="AN4" s="22" t="s">
        <v>14</v>
      </c>
      <c r="AO4" s="22" t="s">
        <v>14</v>
      </c>
      <c r="AP4" s="23" t="s">
        <v>14</v>
      </c>
      <c r="AQ4" s="24" t="s">
        <v>15</v>
      </c>
      <c r="AR4" s="27"/>
      <c r="AS4" s="26" t="s">
        <v>77</v>
      </c>
      <c r="AT4" s="28" t="s">
        <v>15</v>
      </c>
      <c r="AU4" s="26" t="s">
        <v>77</v>
      </c>
      <c r="AV4" s="21" t="s">
        <v>14</v>
      </c>
      <c r="AW4" s="22" t="s">
        <v>14</v>
      </c>
      <c r="AX4" s="22" t="s">
        <v>14</v>
      </c>
      <c r="AY4" s="23" t="s">
        <v>14</v>
      </c>
      <c r="AZ4" s="24" t="s">
        <v>15</v>
      </c>
      <c r="BA4" s="27"/>
      <c r="BB4" s="26" t="s">
        <v>77</v>
      </c>
      <c r="BC4" s="28" t="s">
        <v>15</v>
      </c>
      <c r="BD4" s="26" t="s">
        <v>77</v>
      </c>
      <c r="BE4" s="21" t="s">
        <v>14</v>
      </c>
      <c r="BF4" s="22" t="s">
        <v>14</v>
      </c>
      <c r="BG4" s="22" t="s">
        <v>14</v>
      </c>
      <c r="BH4" s="23" t="s">
        <v>14</v>
      </c>
      <c r="BI4" s="24" t="s">
        <v>15</v>
      </c>
      <c r="BJ4" s="27"/>
      <c r="BK4" s="26" t="s">
        <v>77</v>
      </c>
      <c r="BL4" s="28" t="s">
        <v>15</v>
      </c>
      <c r="BM4" s="26" t="s">
        <v>77</v>
      </c>
      <c r="BN4" s="21" t="s">
        <v>14</v>
      </c>
      <c r="BO4" s="22" t="s">
        <v>14</v>
      </c>
      <c r="BP4" s="22" t="s">
        <v>14</v>
      </c>
      <c r="BQ4" s="23" t="s">
        <v>14</v>
      </c>
      <c r="BR4" s="24" t="s">
        <v>15</v>
      </c>
      <c r="BS4" s="27"/>
      <c r="BT4" s="26" t="s">
        <v>77</v>
      </c>
      <c r="BU4" s="28" t="s">
        <v>15</v>
      </c>
      <c r="BV4" s="26" t="s">
        <v>77</v>
      </c>
      <c r="BW4" s="21" t="s">
        <v>14</v>
      </c>
      <c r="BX4" s="22" t="s">
        <v>14</v>
      </c>
      <c r="BY4" s="22" t="s">
        <v>14</v>
      </c>
      <c r="BZ4" s="23" t="s">
        <v>14</v>
      </c>
      <c r="CA4" s="24" t="s">
        <v>15</v>
      </c>
      <c r="CB4" s="27"/>
      <c r="CC4" s="26" t="s">
        <v>77</v>
      </c>
      <c r="CD4" s="28" t="s">
        <v>15</v>
      </c>
      <c r="CE4" s="26" t="s">
        <v>77</v>
      </c>
      <c r="CF4" s="21" t="s">
        <v>14</v>
      </c>
      <c r="CG4" s="22" t="s">
        <v>14</v>
      </c>
      <c r="CH4" s="22" t="s">
        <v>14</v>
      </c>
      <c r="CI4" s="23" t="s">
        <v>14</v>
      </c>
      <c r="CJ4" s="24" t="s">
        <v>15</v>
      </c>
      <c r="CK4" s="27"/>
      <c r="CL4" s="26" t="s">
        <v>77</v>
      </c>
      <c r="CM4" s="28" t="s">
        <v>15</v>
      </c>
      <c r="CN4" s="26" t="s">
        <v>77</v>
      </c>
      <c r="CO4" s="21" t="s">
        <v>14</v>
      </c>
      <c r="CP4" s="22" t="s">
        <v>14</v>
      </c>
      <c r="CQ4" s="22" t="s">
        <v>14</v>
      </c>
      <c r="CR4" s="23" t="s">
        <v>14</v>
      </c>
      <c r="CS4" s="24" t="s">
        <v>15</v>
      </c>
      <c r="CT4" s="27"/>
      <c r="CU4" s="26" t="s">
        <v>77</v>
      </c>
      <c r="CV4" s="28" t="s">
        <v>15</v>
      </c>
      <c r="CW4" s="26" t="s">
        <v>77</v>
      </c>
      <c r="CX4" s="21" t="s">
        <v>14</v>
      </c>
      <c r="CY4" s="22" t="s">
        <v>14</v>
      </c>
      <c r="CZ4" s="22" t="s">
        <v>14</v>
      </c>
      <c r="DA4" s="23" t="s">
        <v>14</v>
      </c>
      <c r="DB4" s="24" t="s">
        <v>15</v>
      </c>
      <c r="DC4" s="27"/>
      <c r="DD4" s="26" t="s">
        <v>77</v>
      </c>
      <c r="DE4" s="28" t="s">
        <v>15</v>
      </c>
      <c r="DF4" s="26" t="s">
        <v>77</v>
      </c>
    </row>
    <row r="5" spans="1:158" ht="12" thickBot="1">
      <c r="A5" s="29" t="s">
        <v>16</v>
      </c>
      <c r="B5" s="30" t="s">
        <v>17</v>
      </c>
      <c r="C5" s="31" t="s">
        <v>18</v>
      </c>
      <c r="D5" s="32" t="s">
        <v>19</v>
      </c>
      <c r="E5" s="33">
        <v>1</v>
      </c>
      <c r="F5" s="34">
        <v>2</v>
      </c>
      <c r="G5" s="34">
        <v>3</v>
      </c>
      <c r="H5" s="35">
        <v>4</v>
      </c>
      <c r="I5" s="36" t="s">
        <v>76</v>
      </c>
      <c r="J5" s="37"/>
      <c r="K5" s="38" t="s">
        <v>76</v>
      </c>
      <c r="L5" s="33">
        <v>5</v>
      </c>
      <c r="M5" s="34">
        <v>6</v>
      </c>
      <c r="N5" s="34">
        <v>7</v>
      </c>
      <c r="O5" s="35">
        <v>8</v>
      </c>
      <c r="P5" s="36" t="s">
        <v>76</v>
      </c>
      <c r="Q5" s="39"/>
      <c r="R5" s="38" t="s">
        <v>76</v>
      </c>
      <c r="S5" s="40" t="s">
        <v>20</v>
      </c>
      <c r="T5" s="38" t="s">
        <v>20</v>
      </c>
      <c r="U5" s="33">
        <v>9</v>
      </c>
      <c r="V5" s="34">
        <v>10</v>
      </c>
      <c r="W5" s="34">
        <v>11</v>
      </c>
      <c r="X5" s="35">
        <v>12</v>
      </c>
      <c r="Y5" s="36" t="s">
        <v>76</v>
      </c>
      <c r="Z5" s="39"/>
      <c r="AA5" s="38" t="s">
        <v>76</v>
      </c>
      <c r="AB5" s="40" t="s">
        <v>20</v>
      </c>
      <c r="AC5" s="38" t="s">
        <v>20</v>
      </c>
      <c r="AD5" s="33">
        <v>13</v>
      </c>
      <c r="AE5" s="34">
        <v>14</v>
      </c>
      <c r="AF5" s="34">
        <v>15</v>
      </c>
      <c r="AG5" s="35">
        <v>16</v>
      </c>
      <c r="AH5" s="36" t="s">
        <v>76</v>
      </c>
      <c r="AI5" s="39"/>
      <c r="AJ5" s="38" t="s">
        <v>76</v>
      </c>
      <c r="AK5" s="40" t="s">
        <v>20</v>
      </c>
      <c r="AL5" s="38" t="s">
        <v>20</v>
      </c>
      <c r="AM5" s="33">
        <v>17</v>
      </c>
      <c r="AN5" s="34">
        <v>18</v>
      </c>
      <c r="AO5" s="34">
        <v>19</v>
      </c>
      <c r="AP5" s="35">
        <v>20</v>
      </c>
      <c r="AQ5" s="36" t="s">
        <v>76</v>
      </c>
      <c r="AR5" s="39"/>
      <c r="AS5" s="38" t="s">
        <v>76</v>
      </c>
      <c r="AT5" s="40" t="s">
        <v>20</v>
      </c>
      <c r="AU5" s="38" t="s">
        <v>20</v>
      </c>
      <c r="AV5" s="33">
        <v>21</v>
      </c>
      <c r="AW5" s="34">
        <v>22</v>
      </c>
      <c r="AX5" s="34">
        <v>23</v>
      </c>
      <c r="AY5" s="35">
        <v>24</v>
      </c>
      <c r="AZ5" s="36" t="s">
        <v>76</v>
      </c>
      <c r="BA5" s="39"/>
      <c r="BB5" s="38" t="s">
        <v>76</v>
      </c>
      <c r="BC5" s="40" t="s">
        <v>20</v>
      </c>
      <c r="BD5" s="38" t="s">
        <v>20</v>
      </c>
      <c r="BE5" s="33">
        <v>25</v>
      </c>
      <c r="BF5" s="34">
        <v>26</v>
      </c>
      <c r="BG5" s="34">
        <v>27</v>
      </c>
      <c r="BH5" s="35">
        <v>28</v>
      </c>
      <c r="BI5" s="36" t="s">
        <v>76</v>
      </c>
      <c r="BJ5" s="39"/>
      <c r="BK5" s="38" t="s">
        <v>76</v>
      </c>
      <c r="BL5" s="40" t="s">
        <v>20</v>
      </c>
      <c r="BM5" s="38" t="s">
        <v>20</v>
      </c>
      <c r="BN5" s="33">
        <v>29</v>
      </c>
      <c r="BO5" s="34">
        <v>30</v>
      </c>
      <c r="BP5" s="34">
        <v>31</v>
      </c>
      <c r="BQ5" s="35">
        <v>32</v>
      </c>
      <c r="BR5" s="36" t="s">
        <v>76</v>
      </c>
      <c r="BS5" s="39"/>
      <c r="BT5" s="38" t="s">
        <v>76</v>
      </c>
      <c r="BU5" s="40" t="s">
        <v>20</v>
      </c>
      <c r="BV5" s="38" t="s">
        <v>20</v>
      </c>
      <c r="BW5" s="33">
        <v>33</v>
      </c>
      <c r="BX5" s="34">
        <v>34</v>
      </c>
      <c r="BY5" s="34">
        <v>35</v>
      </c>
      <c r="BZ5" s="35">
        <v>36</v>
      </c>
      <c r="CA5" s="36" t="s">
        <v>76</v>
      </c>
      <c r="CB5" s="39"/>
      <c r="CC5" s="38" t="s">
        <v>76</v>
      </c>
      <c r="CD5" s="40" t="s">
        <v>20</v>
      </c>
      <c r="CE5" s="38" t="s">
        <v>20</v>
      </c>
      <c r="CF5" s="33">
        <v>37</v>
      </c>
      <c r="CG5" s="34">
        <v>38</v>
      </c>
      <c r="CH5" s="34">
        <v>39</v>
      </c>
      <c r="CI5" s="35">
        <v>40</v>
      </c>
      <c r="CJ5" s="36" t="s">
        <v>76</v>
      </c>
      <c r="CK5" s="39"/>
      <c r="CL5" s="38" t="s">
        <v>76</v>
      </c>
      <c r="CM5" s="40" t="s">
        <v>20</v>
      </c>
      <c r="CN5" s="38" t="s">
        <v>20</v>
      </c>
      <c r="CO5" s="33">
        <v>41</v>
      </c>
      <c r="CP5" s="34">
        <v>42</v>
      </c>
      <c r="CQ5" s="34">
        <v>43</v>
      </c>
      <c r="CR5" s="35">
        <v>44</v>
      </c>
      <c r="CS5" s="36" t="s">
        <v>76</v>
      </c>
      <c r="CT5" s="39"/>
      <c r="CU5" s="38" t="s">
        <v>76</v>
      </c>
      <c r="CV5" s="40" t="s">
        <v>20</v>
      </c>
      <c r="CW5" s="38" t="s">
        <v>20</v>
      </c>
      <c r="CX5" s="33">
        <v>45</v>
      </c>
      <c r="CY5" s="34">
        <v>46</v>
      </c>
      <c r="CZ5" s="34">
        <v>47</v>
      </c>
      <c r="DA5" s="35">
        <v>48</v>
      </c>
      <c r="DB5" s="36" t="s">
        <v>76</v>
      </c>
      <c r="DC5" s="39"/>
      <c r="DD5" s="38" t="s">
        <v>76</v>
      </c>
      <c r="DE5" s="40" t="s">
        <v>20</v>
      </c>
      <c r="DF5" s="38" t="s">
        <v>20</v>
      </c>
      <c r="DJ5" s="41" t="s">
        <v>21</v>
      </c>
      <c r="DN5" s="41" t="s">
        <v>22</v>
      </c>
      <c r="DR5" s="41" t="s">
        <v>23</v>
      </c>
      <c r="DV5" s="41" t="s">
        <v>24</v>
      </c>
      <c r="DZ5" s="41" t="s">
        <v>25</v>
      </c>
      <c r="ED5" s="41" t="s">
        <v>26</v>
      </c>
      <c r="EH5" s="41" t="s">
        <v>27</v>
      </c>
      <c r="EL5" s="41" t="s">
        <v>28</v>
      </c>
      <c r="EM5" s="41"/>
      <c r="EP5" s="41" t="s">
        <v>29</v>
      </c>
      <c r="ET5" s="41" t="s">
        <v>30</v>
      </c>
      <c r="EX5" s="41" t="s">
        <v>31</v>
      </c>
      <c r="FB5" s="41" t="s">
        <v>32</v>
      </c>
    </row>
    <row r="6" spans="1:160" ht="11.25">
      <c r="A6" s="184" t="s">
        <v>33</v>
      </c>
      <c r="B6" s="185">
        <v>16</v>
      </c>
      <c r="C6" s="73" t="s">
        <v>105</v>
      </c>
      <c r="D6" s="45">
        <f>IF(E6="","",SUM(DI6:FD6))</f>
      </c>
      <c r="E6" s="46"/>
      <c r="F6" s="46"/>
      <c r="G6" s="46"/>
      <c r="H6" s="46"/>
      <c r="I6" s="47">
        <f aca="true" t="shared" si="0" ref="I6:I11">IF(D6="","",SUM(E6:H6))</f>
      </c>
      <c r="J6" s="48">
        <f aca="true" t="shared" si="1" ref="J6:J11">IF(I6="",0,I6)</f>
        <v>0</v>
      </c>
      <c r="K6" s="49">
        <f aca="true" t="shared" si="2" ref="K6:K11">IF(I6="","",I6/SUM(DI6:DL6))</f>
      </c>
      <c r="L6" s="50"/>
      <c r="M6" s="50"/>
      <c r="N6" s="50"/>
      <c r="O6" s="50"/>
      <c r="P6" s="51">
        <f aca="true" t="shared" si="3" ref="P6:P11">IF(L6="","",SUM(L6:O6))</f>
      </c>
      <c r="Q6" s="52">
        <f aca="true" t="shared" si="4" ref="Q6:Q11">IF(P6="",0,P6)</f>
        <v>0</v>
      </c>
      <c r="R6" s="53">
        <f aca="true" t="shared" si="5" ref="R6:R11">IF(P6="","",P6/SUM(DM6:DP6))</f>
      </c>
      <c r="S6" s="54">
        <f aca="true" t="shared" si="6" ref="S6:S11">IF(P6="","",(I6+P6))</f>
      </c>
      <c r="T6" s="168">
        <f aca="true" t="shared" si="7" ref="T6:T11">IF(S6="","",S6/SUM(DI6:DP6))</f>
      </c>
      <c r="U6" s="50"/>
      <c r="V6" s="50"/>
      <c r="W6" s="50"/>
      <c r="X6" s="50"/>
      <c r="Y6" s="51">
        <f aca="true" t="shared" si="8" ref="Y6:Y11">IF(U6="","",SUM(U6:X6))</f>
      </c>
      <c r="Z6" s="52">
        <f aca="true" t="shared" si="9" ref="Z6:Z11">IF(Y6="",0,Y6)</f>
        <v>0</v>
      </c>
      <c r="AA6" s="55">
        <f aca="true" t="shared" si="10" ref="AA6:AA11">IF(Y6="","",Y6/SUM(DQ6:DT6))</f>
      </c>
      <c r="AB6" s="54">
        <f aca="true" t="shared" si="11" ref="AB6:AB11">IF(U6="","",(S6+Y6))</f>
      </c>
      <c r="AC6" s="49">
        <f aca="true" t="shared" si="12" ref="AC6:AC11">IF(U6="","",AB6/SUM(DI6:DT6))</f>
      </c>
      <c r="AD6" s="50"/>
      <c r="AE6" s="50"/>
      <c r="AF6" s="50"/>
      <c r="AG6" s="50"/>
      <c r="AH6" s="51">
        <f aca="true" t="shared" si="13" ref="AH6:AH11">IF(AD6="","",SUM(AD6:AG6))</f>
      </c>
      <c r="AI6" s="52">
        <f aca="true" t="shared" si="14" ref="AI6:AI11">IF(AH6="",0,AH6)</f>
        <v>0</v>
      </c>
      <c r="AJ6" s="55">
        <f aca="true" t="shared" si="15" ref="AJ6:AJ11">IF(AH6="","",AH6/SUM(DU6:DX6))</f>
      </c>
      <c r="AK6" s="54">
        <f aca="true" t="shared" si="16" ref="AK6:AK11">IF(AD6="","",(AB6+AH6))</f>
      </c>
      <c r="AL6" s="49">
        <f aca="true" t="shared" si="17" ref="AL6:AL11">IF(AD6="","",AK6/SUM(DI6:DX6))</f>
      </c>
      <c r="AM6" s="50"/>
      <c r="AN6" s="50"/>
      <c r="AO6" s="50"/>
      <c r="AP6" s="50"/>
      <c r="AQ6" s="51">
        <f aca="true" t="shared" si="18" ref="AQ6:AQ11">IF(AM6="","",SUM(AM6:AP6))</f>
      </c>
      <c r="AR6" s="52">
        <f aca="true" t="shared" si="19" ref="AR6:AR11">IF(AQ6="",0,AQ6)</f>
        <v>0</v>
      </c>
      <c r="AS6" s="55">
        <f>IF(AQ6="","",AQ6/SUM(DY6:EB6))</f>
      </c>
      <c r="AT6" s="54">
        <f aca="true" t="shared" si="20" ref="AT6:AT11">IF(AM6="","",(AK6+AQ6))</f>
      </c>
      <c r="AU6" s="49">
        <f>IF(AM6="","",AT6/SUM(DI6:EB6))</f>
      </c>
      <c r="AV6" s="50"/>
      <c r="AW6" s="50"/>
      <c r="AX6" s="50"/>
      <c r="AY6" s="50"/>
      <c r="AZ6" s="51">
        <f aca="true" t="shared" si="21" ref="AZ6:AZ11">IF(AV6="","",SUM(AV6:AY6))</f>
      </c>
      <c r="BA6" s="52">
        <f aca="true" t="shared" si="22" ref="BA6:BA11">IF(AZ6="",0,AZ6)</f>
        <v>0</v>
      </c>
      <c r="BB6" s="55">
        <f>IF(AZ6="","",AZ6/SUM(EC6:EF6))</f>
      </c>
      <c r="BC6" s="54">
        <f aca="true" t="shared" si="23" ref="BC6:BC11">IF(AV6="","",(AT6+AZ6))</f>
      </c>
      <c r="BD6" s="49">
        <f>IF(AV6="","",BC6/SUM(DI6:EF6))</f>
      </c>
      <c r="BE6" s="50"/>
      <c r="BF6" s="50"/>
      <c r="BG6" s="50"/>
      <c r="BH6" s="50"/>
      <c r="BI6" s="51">
        <f aca="true" t="shared" si="24" ref="BI6:BI11">IF(BE6="","",SUM(BE6:BH6))</f>
      </c>
      <c r="BJ6" s="52">
        <f aca="true" t="shared" si="25" ref="BJ6:BJ11">IF(BI6="",0,BI6)</f>
        <v>0</v>
      </c>
      <c r="BK6" s="55">
        <f>IF(BI6="","",BI6/SUM(EG6:EJ6))</f>
      </c>
      <c r="BL6" s="54">
        <f aca="true" t="shared" si="26" ref="BL6:BL11">IF(BE6="","",(BC6+BI6))</f>
      </c>
      <c r="BM6" s="49">
        <f>IF(BE6="","",BL6/SUM(DI6:EJ6))</f>
      </c>
      <c r="BN6" s="50"/>
      <c r="BO6" s="50"/>
      <c r="BP6" s="50"/>
      <c r="BQ6" s="50"/>
      <c r="BR6" s="51">
        <f aca="true" t="shared" si="27" ref="BR6:BR11">IF(BN6="","",SUM(BN6:BQ6))</f>
      </c>
      <c r="BS6" s="52">
        <f aca="true" t="shared" si="28" ref="BS6:BS11">IF(BR6="",0,BR6)</f>
        <v>0</v>
      </c>
      <c r="BT6" s="55">
        <f>IF(BR6="","",BR6/SUM(EK6:EN6))</f>
      </c>
      <c r="BU6" s="54">
        <f aca="true" t="shared" si="29" ref="BU6:BU11">IF(BN6="","",(BL6+BR6))</f>
      </c>
      <c r="BV6" s="49">
        <f>IF(BN6="","",BU6/SUM(DI6:EN6))</f>
      </c>
      <c r="BW6" s="50"/>
      <c r="BX6" s="50"/>
      <c r="BY6" s="50"/>
      <c r="BZ6" s="50"/>
      <c r="CA6" s="51">
        <f aca="true" t="shared" si="30" ref="CA6:CA11">IF(BW6="","",SUM(BW6:BZ6))</f>
      </c>
      <c r="CB6" s="52">
        <f aca="true" t="shared" si="31" ref="CB6:CB11">IF(CA6="",0,CA6)</f>
        <v>0</v>
      </c>
      <c r="CC6" s="55">
        <f>IF(CA6="","",CA6/SUM(EO6:ER6))</f>
      </c>
      <c r="CD6" s="54">
        <f aca="true" t="shared" si="32" ref="CD6:CD11">IF(BW6="","",(BU6+CA6))</f>
      </c>
      <c r="CE6" s="49">
        <f>IF(BW6="","",CD6/SUM(DI6:ER6))</f>
      </c>
      <c r="CF6" s="50"/>
      <c r="CG6" s="50"/>
      <c r="CH6" s="50"/>
      <c r="CI6" s="50"/>
      <c r="CJ6" s="51">
        <f aca="true" t="shared" si="33" ref="CJ6:CJ11">IF(CF6="","",SUM(CF6:CI6))</f>
      </c>
      <c r="CK6" s="52">
        <f aca="true" t="shared" si="34" ref="CK6:CK11">IF(CJ6="",0,CJ6)</f>
        <v>0</v>
      </c>
      <c r="CL6" s="55">
        <f>IF(CJ6="","",CJ6/SUM(ES6:EV6))</f>
      </c>
      <c r="CM6" s="54">
        <f aca="true" t="shared" si="35" ref="CM6:CM11">IF(CF6="","",(CD6+CJ6))</f>
      </c>
      <c r="CN6" s="49">
        <f>IF(CF6="","",CM6/SUM(DI6:EV6))</f>
      </c>
      <c r="CO6" s="50"/>
      <c r="CP6" s="50"/>
      <c r="CQ6" s="50"/>
      <c r="CR6" s="50"/>
      <c r="CS6" s="51">
        <f aca="true" t="shared" si="36" ref="CS6:CS11">IF(CO6="","",SUM(CO6:CR6))</f>
      </c>
      <c r="CT6" s="52">
        <f aca="true" t="shared" si="37" ref="CT6:CT11">IF(CS6="",0,CS6)</f>
        <v>0</v>
      </c>
      <c r="CU6" s="55">
        <f>IF(CS6="","",CS6/SUM(EW6:EZ6))</f>
      </c>
      <c r="CV6" s="54">
        <f aca="true" t="shared" si="38" ref="CV6:CV11">IF(CO6="","",(CM6+CS6))</f>
      </c>
      <c r="CW6" s="49">
        <f>IF(CO6="","",CV6/SUM(DI6:EZ6))</f>
      </c>
      <c r="CX6" s="50"/>
      <c r="CY6" s="50"/>
      <c r="CZ6" s="50"/>
      <c r="DA6" s="50"/>
      <c r="DB6" s="51">
        <f aca="true" t="shared" si="39" ref="DB6:DB11">IF(CX6="","",SUM(CX6:DA6))</f>
      </c>
      <c r="DC6" s="52">
        <f aca="true" t="shared" si="40" ref="DC6:DC11">IF(DB6="",0,DB6)</f>
        <v>0</v>
      </c>
      <c r="DD6" s="55">
        <f>IF(DB6="","",DB6/SUM(FA6:FD6))</f>
      </c>
      <c r="DE6" s="54">
        <f aca="true" t="shared" si="41" ref="DE6:DE11">IF(CX6="","",(CV6+DB6))</f>
      </c>
      <c r="DF6" s="49">
        <f>IF(CX6="","",DE6/SUM(DI6:FD6))</f>
      </c>
      <c r="DG6" s="10" t="str">
        <f aca="true" t="shared" si="42" ref="DG6:DG11">IF(A6="","z",A6)</f>
        <v>A</v>
      </c>
      <c r="DH6" s="11">
        <f>IF(E6&gt;0,(J6+Q6+Z6+AI6+AR6+BA6+BJ6+BS6+CB6+CK6+CT6+DC6)/SUM(DI6:FD6),0)</f>
        <v>0</v>
      </c>
      <c r="DI6" s="56">
        <f aca="true" t="shared" si="43" ref="DI6:DL11">IF(E6&gt;0,1,0)</f>
        <v>0</v>
      </c>
      <c r="DJ6" s="56">
        <f t="shared" si="43"/>
        <v>0</v>
      </c>
      <c r="DK6" s="56">
        <f t="shared" si="43"/>
        <v>0</v>
      </c>
      <c r="DL6" s="56">
        <f t="shared" si="43"/>
        <v>0</v>
      </c>
      <c r="DM6" s="11">
        <f aca="true" t="shared" si="44" ref="DM6:DP11">IF(L6&gt;0,1,0)</f>
        <v>0</v>
      </c>
      <c r="DN6" s="11">
        <f t="shared" si="44"/>
        <v>0</v>
      </c>
      <c r="DO6" s="11">
        <f t="shared" si="44"/>
        <v>0</v>
      </c>
      <c r="DP6" s="11">
        <f t="shared" si="44"/>
        <v>0</v>
      </c>
      <c r="DQ6" s="56">
        <f aca="true" t="shared" si="45" ref="DQ6:DT11">IF(U6&gt;0,1,0)</f>
        <v>0</v>
      </c>
      <c r="DR6" s="56">
        <f t="shared" si="45"/>
        <v>0</v>
      </c>
      <c r="DS6" s="56">
        <f t="shared" si="45"/>
        <v>0</v>
      </c>
      <c r="DT6" s="56">
        <f t="shared" si="45"/>
        <v>0</v>
      </c>
      <c r="DU6" s="11">
        <f aca="true" t="shared" si="46" ref="DU6:DX11">IF(AD6&gt;0,1,0)</f>
        <v>0</v>
      </c>
      <c r="DV6" s="11">
        <f t="shared" si="46"/>
        <v>0</v>
      </c>
      <c r="DW6" s="11">
        <f t="shared" si="46"/>
        <v>0</v>
      </c>
      <c r="DX6" s="11">
        <f t="shared" si="46"/>
        <v>0</v>
      </c>
      <c r="DY6" s="56">
        <f aca="true" t="shared" si="47" ref="DY6:EB11">IF(AM6&gt;0,1,0)</f>
        <v>0</v>
      </c>
      <c r="DZ6" s="56">
        <f t="shared" si="47"/>
        <v>0</v>
      </c>
      <c r="EA6" s="56">
        <f t="shared" si="47"/>
        <v>0</v>
      </c>
      <c r="EB6" s="56">
        <f t="shared" si="47"/>
        <v>0</v>
      </c>
      <c r="EC6" s="11">
        <f aca="true" t="shared" si="48" ref="EC6:EF11">IF(AV6&gt;0,1,0)</f>
        <v>0</v>
      </c>
      <c r="ED6" s="11">
        <f t="shared" si="48"/>
        <v>0</v>
      </c>
      <c r="EE6" s="11">
        <f t="shared" si="48"/>
        <v>0</v>
      </c>
      <c r="EF6" s="11">
        <f t="shared" si="48"/>
        <v>0</v>
      </c>
      <c r="EG6" s="56">
        <f aca="true" t="shared" si="49" ref="EG6:EJ11">IF(BE6&gt;0,1,0)</f>
        <v>0</v>
      </c>
      <c r="EH6" s="56">
        <f t="shared" si="49"/>
        <v>0</v>
      </c>
      <c r="EI6" s="56">
        <f t="shared" si="49"/>
        <v>0</v>
      </c>
      <c r="EJ6" s="56">
        <f t="shared" si="49"/>
        <v>0</v>
      </c>
      <c r="EK6" s="11">
        <f aca="true" t="shared" si="50" ref="EK6:EN11">IF(BN6&gt;0,1,0)</f>
        <v>0</v>
      </c>
      <c r="EL6" s="11">
        <f t="shared" si="50"/>
        <v>0</v>
      </c>
      <c r="EM6" s="11">
        <f t="shared" si="50"/>
        <v>0</v>
      </c>
      <c r="EN6" s="11">
        <f t="shared" si="50"/>
        <v>0</v>
      </c>
      <c r="EO6" s="56">
        <f aca="true" t="shared" si="51" ref="EO6:ER11">IF(BW6&gt;0,1,0)</f>
        <v>0</v>
      </c>
      <c r="EP6" s="56">
        <f t="shared" si="51"/>
        <v>0</v>
      </c>
      <c r="EQ6" s="56">
        <f t="shared" si="51"/>
        <v>0</v>
      </c>
      <c r="ER6" s="56">
        <f t="shared" si="51"/>
        <v>0</v>
      </c>
      <c r="ES6" s="11">
        <f aca="true" t="shared" si="52" ref="ES6:EV11">IF(CF6&gt;0,1,0)</f>
        <v>0</v>
      </c>
      <c r="ET6" s="11">
        <f t="shared" si="52"/>
        <v>0</v>
      </c>
      <c r="EU6" s="11">
        <f t="shared" si="52"/>
        <v>0</v>
      </c>
      <c r="EV6" s="11">
        <f t="shared" si="52"/>
        <v>0</v>
      </c>
      <c r="EW6" s="56">
        <f aca="true" t="shared" si="53" ref="EW6:EZ11">IF(CO6&gt;0,1,0)</f>
        <v>0</v>
      </c>
      <c r="EX6" s="56">
        <f t="shared" si="53"/>
        <v>0</v>
      </c>
      <c r="EY6" s="56">
        <f t="shared" si="53"/>
        <v>0</v>
      </c>
      <c r="EZ6" s="56">
        <f t="shared" si="53"/>
        <v>0</v>
      </c>
      <c r="FA6" s="11">
        <f aca="true" t="shared" si="54" ref="FA6:FD11">IF(CX6&gt;0,1,0)</f>
        <v>0</v>
      </c>
      <c r="FB6" s="11">
        <f t="shared" si="54"/>
        <v>0</v>
      </c>
      <c r="FC6" s="11">
        <f t="shared" si="54"/>
        <v>0</v>
      </c>
      <c r="FD6" s="11">
        <f t="shared" si="54"/>
        <v>0</v>
      </c>
    </row>
    <row r="7" spans="1:160" ht="11.25">
      <c r="A7" s="57" t="s">
        <v>33</v>
      </c>
      <c r="B7" s="185">
        <v>27</v>
      </c>
      <c r="C7" s="73" t="s">
        <v>129</v>
      </c>
      <c r="D7" s="45">
        <f>IF(E7="","",SUM(DI7:FD7))</f>
        <v>20</v>
      </c>
      <c r="E7" s="46">
        <v>96</v>
      </c>
      <c r="F7" s="46">
        <v>77</v>
      </c>
      <c r="G7" s="46">
        <v>127</v>
      </c>
      <c r="H7" s="46">
        <v>76</v>
      </c>
      <c r="I7" s="47">
        <f t="shared" si="0"/>
        <v>376</v>
      </c>
      <c r="J7" s="48">
        <f t="shared" si="1"/>
        <v>376</v>
      </c>
      <c r="K7" s="49">
        <f t="shared" si="2"/>
        <v>94</v>
      </c>
      <c r="L7" s="50">
        <v>98</v>
      </c>
      <c r="M7" s="50">
        <v>99</v>
      </c>
      <c r="N7" s="50">
        <v>112</v>
      </c>
      <c r="O7" s="50">
        <v>81</v>
      </c>
      <c r="P7" s="51">
        <f t="shared" si="3"/>
        <v>390</v>
      </c>
      <c r="Q7" s="52">
        <f t="shared" si="4"/>
        <v>390</v>
      </c>
      <c r="R7" s="53">
        <f t="shared" si="5"/>
        <v>97.5</v>
      </c>
      <c r="S7" s="54">
        <f t="shared" si="6"/>
        <v>766</v>
      </c>
      <c r="T7" s="168">
        <f t="shared" si="7"/>
        <v>95.75</v>
      </c>
      <c r="U7" s="50">
        <v>67</v>
      </c>
      <c r="V7" s="50">
        <v>95</v>
      </c>
      <c r="W7" s="50">
        <v>84</v>
      </c>
      <c r="X7" s="50">
        <v>118</v>
      </c>
      <c r="Y7" s="51">
        <f t="shared" si="8"/>
        <v>364</v>
      </c>
      <c r="Z7" s="52">
        <f t="shared" si="9"/>
        <v>364</v>
      </c>
      <c r="AA7" s="55">
        <f t="shared" si="10"/>
        <v>91</v>
      </c>
      <c r="AB7" s="54">
        <f t="shared" si="11"/>
        <v>1130</v>
      </c>
      <c r="AC7" s="49">
        <f t="shared" si="12"/>
        <v>94.16666666666667</v>
      </c>
      <c r="AD7" s="50">
        <v>82</v>
      </c>
      <c r="AE7" s="50">
        <v>89</v>
      </c>
      <c r="AF7" s="50">
        <v>92</v>
      </c>
      <c r="AG7" s="50">
        <v>67</v>
      </c>
      <c r="AH7" s="51">
        <f t="shared" si="13"/>
        <v>330</v>
      </c>
      <c r="AI7" s="52">
        <f t="shared" si="14"/>
        <v>330</v>
      </c>
      <c r="AJ7" s="55">
        <f t="shared" si="15"/>
        <v>82.5</v>
      </c>
      <c r="AK7" s="54">
        <f t="shared" si="16"/>
        <v>1460</v>
      </c>
      <c r="AL7" s="49">
        <f t="shared" si="17"/>
        <v>91.25</v>
      </c>
      <c r="AM7" s="50">
        <v>59</v>
      </c>
      <c r="AN7" s="50">
        <v>77</v>
      </c>
      <c r="AO7" s="50">
        <v>78</v>
      </c>
      <c r="AP7" s="50">
        <v>80</v>
      </c>
      <c r="AQ7" s="51">
        <f t="shared" si="18"/>
        <v>294</v>
      </c>
      <c r="AR7" s="52">
        <f t="shared" si="19"/>
        <v>294</v>
      </c>
      <c r="AS7" s="55">
        <f>IF(AQ7="","",AQ7/SUM(DY7:EB7))</f>
        <v>73.5</v>
      </c>
      <c r="AT7" s="54">
        <f t="shared" si="20"/>
        <v>1754</v>
      </c>
      <c r="AU7" s="49">
        <f>IF(AM7="","",AT7/SUM(DI7:EB7))</f>
        <v>87.7</v>
      </c>
      <c r="AV7" s="50"/>
      <c r="AW7" s="50"/>
      <c r="AX7" s="50"/>
      <c r="AY7" s="50"/>
      <c r="AZ7" s="51">
        <f t="shared" si="21"/>
      </c>
      <c r="BA7" s="52">
        <f t="shared" si="22"/>
        <v>0</v>
      </c>
      <c r="BB7" s="55">
        <f>IF(AZ7="","",AZ7/SUM(EC7:EF7))</f>
      </c>
      <c r="BC7" s="54">
        <f t="shared" si="23"/>
      </c>
      <c r="BD7" s="49">
        <f>IF(AV7="","",BC7/SUM(DI7:EF7))</f>
      </c>
      <c r="BE7" s="50"/>
      <c r="BF7" s="50"/>
      <c r="BG7" s="50"/>
      <c r="BH7" s="50"/>
      <c r="BI7" s="51">
        <f t="shared" si="24"/>
      </c>
      <c r="BJ7" s="52">
        <f t="shared" si="25"/>
        <v>0</v>
      </c>
      <c r="BK7" s="55">
        <f>IF(BI7="","",BI7/SUM(EG7:EJ7))</f>
      </c>
      <c r="BL7" s="54">
        <f t="shared" si="26"/>
      </c>
      <c r="BM7" s="49">
        <f>IF(BE7="","",BL7/SUM(DI7:EJ7))</f>
      </c>
      <c r="BN7" s="50"/>
      <c r="BO7" s="50"/>
      <c r="BP7" s="50"/>
      <c r="BQ7" s="50"/>
      <c r="BR7" s="51">
        <f t="shared" si="27"/>
      </c>
      <c r="BS7" s="52">
        <f t="shared" si="28"/>
        <v>0</v>
      </c>
      <c r="BT7" s="55">
        <f>IF(BR7="","",BR7/SUM(EK7:EN7))</f>
      </c>
      <c r="BU7" s="54">
        <f t="shared" si="29"/>
      </c>
      <c r="BV7" s="49">
        <f>IF(BN7="","",BU7/SUM(DI7:EN7))</f>
      </c>
      <c r="BW7" s="50"/>
      <c r="BX7" s="50"/>
      <c r="BY7" s="50"/>
      <c r="BZ7" s="50"/>
      <c r="CA7" s="51">
        <f t="shared" si="30"/>
      </c>
      <c r="CB7" s="52">
        <f t="shared" si="31"/>
        <v>0</v>
      </c>
      <c r="CC7" s="55">
        <f>IF(CA7="","",CA7/SUM(EO7:ER7))</f>
      </c>
      <c r="CD7" s="54">
        <f t="shared" si="32"/>
      </c>
      <c r="CE7" s="49">
        <f>IF(BW7="","",CD7/SUM(DI7:ER7))</f>
      </c>
      <c r="CF7" s="50"/>
      <c r="CG7" s="50"/>
      <c r="CH7" s="50"/>
      <c r="CI7" s="50"/>
      <c r="CJ7" s="51">
        <f t="shared" si="33"/>
      </c>
      <c r="CK7" s="52">
        <f t="shared" si="34"/>
        <v>0</v>
      </c>
      <c r="CL7" s="55">
        <f>IF(CJ7="","",CJ7/SUM(ES7:EV7))</f>
      </c>
      <c r="CM7" s="54">
        <f t="shared" si="35"/>
      </c>
      <c r="CN7" s="49">
        <f>IF(CF7="","",CM7/SUM(DI7:EV7))</f>
      </c>
      <c r="CO7" s="50"/>
      <c r="CP7" s="50"/>
      <c r="CQ7" s="50"/>
      <c r="CR7" s="50"/>
      <c r="CS7" s="51">
        <f t="shared" si="36"/>
      </c>
      <c r="CT7" s="52">
        <f t="shared" si="37"/>
        <v>0</v>
      </c>
      <c r="CU7" s="55">
        <f>IF(CS7="","",CS7/SUM(EW7:EZ7))</f>
      </c>
      <c r="CV7" s="54">
        <f t="shared" si="38"/>
      </c>
      <c r="CW7" s="49">
        <f>IF(CO7="","",CV7/SUM(DI7:EZ7))</f>
      </c>
      <c r="CX7" s="50"/>
      <c r="CY7" s="50"/>
      <c r="CZ7" s="50"/>
      <c r="DA7" s="50"/>
      <c r="DB7" s="51">
        <f t="shared" si="39"/>
      </c>
      <c r="DC7" s="52">
        <f t="shared" si="40"/>
        <v>0</v>
      </c>
      <c r="DD7" s="55">
        <f>IF(DB7="","",DB7/SUM(FA7:FD7))</f>
      </c>
      <c r="DE7" s="54">
        <f t="shared" si="41"/>
      </c>
      <c r="DF7" s="49">
        <f>IF(CX7="","",DE7/SUM(DI7:FD7))</f>
      </c>
      <c r="DG7" s="10" t="str">
        <f t="shared" si="42"/>
        <v>A</v>
      </c>
      <c r="DH7" s="11">
        <f>IF(E7&gt;0,(J7+Q7+Z7+AI7+AR7+BA7+BJ7+BS7+CB7+CK7+CT7+DC7)/SUM(DI7:FD7),0)</f>
        <v>87.7</v>
      </c>
      <c r="DI7" s="56">
        <f t="shared" si="43"/>
        <v>1</v>
      </c>
      <c r="DJ7" s="56">
        <f t="shared" si="43"/>
        <v>1</v>
      </c>
      <c r="DK7" s="56">
        <f t="shared" si="43"/>
        <v>1</v>
      </c>
      <c r="DL7" s="56">
        <f t="shared" si="43"/>
        <v>1</v>
      </c>
      <c r="DM7" s="11">
        <f t="shared" si="44"/>
        <v>1</v>
      </c>
      <c r="DN7" s="11">
        <f t="shared" si="44"/>
        <v>1</v>
      </c>
      <c r="DO7" s="11">
        <f t="shared" si="44"/>
        <v>1</v>
      </c>
      <c r="DP7" s="11">
        <f t="shared" si="44"/>
        <v>1</v>
      </c>
      <c r="DQ7" s="56">
        <f t="shared" si="45"/>
        <v>1</v>
      </c>
      <c r="DR7" s="56">
        <f t="shared" si="45"/>
        <v>1</v>
      </c>
      <c r="DS7" s="56">
        <f t="shared" si="45"/>
        <v>1</v>
      </c>
      <c r="DT7" s="56">
        <f t="shared" si="45"/>
        <v>1</v>
      </c>
      <c r="DU7" s="11">
        <f t="shared" si="46"/>
        <v>1</v>
      </c>
      <c r="DV7" s="11">
        <f t="shared" si="46"/>
        <v>1</v>
      </c>
      <c r="DW7" s="11">
        <f t="shared" si="46"/>
        <v>1</v>
      </c>
      <c r="DX7" s="11">
        <f t="shared" si="46"/>
        <v>1</v>
      </c>
      <c r="DY7" s="56">
        <f t="shared" si="47"/>
        <v>1</v>
      </c>
      <c r="DZ7" s="56">
        <f t="shared" si="47"/>
        <v>1</v>
      </c>
      <c r="EA7" s="56">
        <f t="shared" si="47"/>
        <v>1</v>
      </c>
      <c r="EB7" s="56">
        <f t="shared" si="47"/>
        <v>1</v>
      </c>
      <c r="EC7" s="11">
        <f t="shared" si="48"/>
        <v>0</v>
      </c>
      <c r="ED7" s="11">
        <f t="shared" si="48"/>
        <v>0</v>
      </c>
      <c r="EE7" s="11">
        <f t="shared" si="48"/>
        <v>0</v>
      </c>
      <c r="EF7" s="11">
        <f t="shared" si="48"/>
        <v>0</v>
      </c>
      <c r="EG7" s="56">
        <f t="shared" si="49"/>
        <v>0</v>
      </c>
      <c r="EH7" s="56">
        <f t="shared" si="49"/>
        <v>0</v>
      </c>
      <c r="EI7" s="56">
        <f t="shared" si="49"/>
        <v>0</v>
      </c>
      <c r="EJ7" s="56">
        <f t="shared" si="49"/>
        <v>0</v>
      </c>
      <c r="EK7" s="11">
        <f t="shared" si="50"/>
        <v>0</v>
      </c>
      <c r="EL7" s="11">
        <f t="shared" si="50"/>
        <v>0</v>
      </c>
      <c r="EM7" s="11">
        <f t="shared" si="50"/>
        <v>0</v>
      </c>
      <c r="EN7" s="11">
        <f t="shared" si="50"/>
        <v>0</v>
      </c>
      <c r="EO7" s="56">
        <f t="shared" si="51"/>
        <v>0</v>
      </c>
      <c r="EP7" s="56">
        <f t="shared" si="51"/>
        <v>0</v>
      </c>
      <c r="EQ7" s="56">
        <f t="shared" si="51"/>
        <v>0</v>
      </c>
      <c r="ER7" s="56">
        <f t="shared" si="51"/>
        <v>0</v>
      </c>
      <c r="ES7" s="11">
        <f t="shared" si="52"/>
        <v>0</v>
      </c>
      <c r="ET7" s="11">
        <f t="shared" si="52"/>
        <v>0</v>
      </c>
      <c r="EU7" s="11">
        <f t="shared" si="52"/>
        <v>0</v>
      </c>
      <c r="EV7" s="11">
        <f t="shared" si="52"/>
        <v>0</v>
      </c>
      <c r="EW7" s="56">
        <f t="shared" si="53"/>
        <v>0</v>
      </c>
      <c r="EX7" s="56">
        <f t="shared" si="53"/>
        <v>0</v>
      </c>
      <c r="EY7" s="56">
        <f t="shared" si="53"/>
        <v>0</v>
      </c>
      <c r="EZ7" s="56">
        <f t="shared" si="53"/>
        <v>0</v>
      </c>
      <c r="FA7" s="11">
        <f t="shared" si="54"/>
        <v>0</v>
      </c>
      <c r="FB7" s="11">
        <f t="shared" si="54"/>
        <v>0</v>
      </c>
      <c r="FC7" s="11">
        <f t="shared" si="54"/>
        <v>0</v>
      </c>
      <c r="FD7" s="11">
        <f t="shared" si="54"/>
        <v>0</v>
      </c>
    </row>
    <row r="8" spans="1:160" ht="11.25">
      <c r="A8" s="57" t="s">
        <v>33</v>
      </c>
      <c r="B8" s="185">
        <v>30</v>
      </c>
      <c r="C8" s="73" t="s">
        <v>130</v>
      </c>
      <c r="D8" s="45">
        <f>IF(E8="","",SUM(DI8:FD8))</f>
        <v>7</v>
      </c>
      <c r="E8" s="46">
        <v>84</v>
      </c>
      <c r="F8" s="46">
        <v>74</v>
      </c>
      <c r="G8" s="46">
        <v>57</v>
      </c>
      <c r="H8" s="46">
        <v>103</v>
      </c>
      <c r="I8" s="47">
        <f t="shared" si="0"/>
        <v>318</v>
      </c>
      <c r="J8" s="48">
        <f t="shared" si="1"/>
        <v>318</v>
      </c>
      <c r="K8" s="49">
        <f t="shared" si="2"/>
        <v>79.5</v>
      </c>
      <c r="L8" s="50">
        <v>99</v>
      </c>
      <c r="M8" s="50">
        <v>83</v>
      </c>
      <c r="N8" s="50">
        <v>69</v>
      </c>
      <c r="O8" s="50"/>
      <c r="P8" s="51">
        <f t="shared" si="3"/>
        <v>251</v>
      </c>
      <c r="Q8" s="52">
        <f t="shared" si="4"/>
        <v>251</v>
      </c>
      <c r="R8" s="53">
        <f t="shared" si="5"/>
        <v>83.66666666666667</v>
      </c>
      <c r="S8" s="54">
        <f t="shared" si="6"/>
        <v>569</v>
      </c>
      <c r="T8" s="168">
        <f t="shared" si="7"/>
        <v>81.28571428571429</v>
      </c>
      <c r="U8" s="50"/>
      <c r="V8" s="50"/>
      <c r="W8" s="50"/>
      <c r="X8" s="50"/>
      <c r="Y8" s="51">
        <f t="shared" si="8"/>
      </c>
      <c r="Z8" s="52">
        <f t="shared" si="9"/>
        <v>0</v>
      </c>
      <c r="AA8" s="55">
        <f t="shared" si="10"/>
      </c>
      <c r="AB8" s="54">
        <f t="shared" si="11"/>
      </c>
      <c r="AC8" s="49">
        <f t="shared" si="12"/>
      </c>
      <c r="AD8" s="50"/>
      <c r="AE8" s="50"/>
      <c r="AF8" s="50"/>
      <c r="AG8" s="50"/>
      <c r="AH8" s="51">
        <f t="shared" si="13"/>
      </c>
      <c r="AI8" s="52">
        <f t="shared" si="14"/>
        <v>0</v>
      </c>
      <c r="AJ8" s="55">
        <f t="shared" si="15"/>
      </c>
      <c r="AK8" s="54">
        <f t="shared" si="16"/>
      </c>
      <c r="AL8" s="49">
        <f t="shared" si="17"/>
      </c>
      <c r="AM8" s="50"/>
      <c r="AN8" s="50"/>
      <c r="AO8" s="50"/>
      <c r="AP8" s="50"/>
      <c r="AQ8" s="51">
        <f t="shared" si="18"/>
      </c>
      <c r="AR8" s="52">
        <f t="shared" si="19"/>
        <v>0</v>
      </c>
      <c r="AS8" s="55">
        <f>IF(AQ8="","",AQ8/SUM(DY8:EB8))</f>
      </c>
      <c r="AT8" s="54">
        <f t="shared" si="20"/>
      </c>
      <c r="AU8" s="49">
        <f>IF(AM8="","",AT8/SUM(DI8:EB8))</f>
      </c>
      <c r="AV8" s="50"/>
      <c r="AW8" s="50"/>
      <c r="AX8" s="50"/>
      <c r="AY8" s="50"/>
      <c r="AZ8" s="51">
        <f t="shared" si="21"/>
      </c>
      <c r="BA8" s="52">
        <f t="shared" si="22"/>
        <v>0</v>
      </c>
      <c r="BB8" s="55">
        <f>IF(AZ8="","",AZ8/SUM(EC8:EF8))</f>
      </c>
      <c r="BC8" s="54">
        <f t="shared" si="23"/>
      </c>
      <c r="BD8" s="49">
        <f>IF(AV8="","",BC8/SUM(DI8:EF8))</f>
      </c>
      <c r="BE8" s="50"/>
      <c r="BF8" s="50"/>
      <c r="BG8" s="50"/>
      <c r="BH8" s="50"/>
      <c r="BI8" s="51">
        <f t="shared" si="24"/>
      </c>
      <c r="BJ8" s="52">
        <f t="shared" si="25"/>
        <v>0</v>
      </c>
      <c r="BK8" s="55">
        <f>IF(BI8="","",BI8/SUM(EG8:EJ8))</f>
      </c>
      <c r="BL8" s="54">
        <f t="shared" si="26"/>
      </c>
      <c r="BM8" s="49">
        <f>IF(BE8="","",BL8/SUM(DI8:EJ8))</f>
      </c>
      <c r="BN8" s="50"/>
      <c r="BO8" s="50"/>
      <c r="BP8" s="50"/>
      <c r="BQ8" s="50"/>
      <c r="BR8" s="51">
        <f t="shared" si="27"/>
      </c>
      <c r="BS8" s="52">
        <f t="shared" si="28"/>
        <v>0</v>
      </c>
      <c r="BT8" s="55">
        <f>IF(BR8="","",BR8/SUM(EK8:EN8))</f>
      </c>
      <c r="BU8" s="54">
        <f t="shared" si="29"/>
      </c>
      <c r="BV8" s="49">
        <f>IF(BN8="","",BU8/SUM(DI8:EN8))</f>
      </c>
      <c r="BW8" s="50"/>
      <c r="BX8" s="50"/>
      <c r="BY8" s="50"/>
      <c r="BZ8" s="50"/>
      <c r="CA8" s="51">
        <f t="shared" si="30"/>
      </c>
      <c r="CB8" s="52">
        <f t="shared" si="31"/>
        <v>0</v>
      </c>
      <c r="CC8" s="55">
        <f>IF(CA8="","",CA8/SUM(EO8:ER8))</f>
      </c>
      <c r="CD8" s="54">
        <f t="shared" si="32"/>
      </c>
      <c r="CE8" s="49">
        <f>IF(BW8="","",CD8/SUM(DI8:ER8))</f>
      </c>
      <c r="CF8" s="50"/>
      <c r="CG8" s="50"/>
      <c r="CH8" s="50"/>
      <c r="CI8" s="50"/>
      <c r="CJ8" s="51">
        <f t="shared" si="33"/>
      </c>
      <c r="CK8" s="52">
        <f t="shared" si="34"/>
        <v>0</v>
      </c>
      <c r="CL8" s="55">
        <f>IF(CJ8="","",CJ8/SUM(ES8:EV8))</f>
      </c>
      <c r="CM8" s="54">
        <f t="shared" si="35"/>
      </c>
      <c r="CN8" s="49">
        <f>IF(CF8="","",CM8/SUM(DI8:EV8))</f>
      </c>
      <c r="CO8" s="50"/>
      <c r="CP8" s="50"/>
      <c r="CQ8" s="50"/>
      <c r="CR8" s="50"/>
      <c r="CS8" s="51">
        <f t="shared" si="36"/>
      </c>
      <c r="CT8" s="52">
        <f t="shared" si="37"/>
        <v>0</v>
      </c>
      <c r="CU8" s="55">
        <f>IF(CS8="","",CS8/SUM(EW8:EZ8))</f>
      </c>
      <c r="CV8" s="54">
        <f t="shared" si="38"/>
      </c>
      <c r="CW8" s="49">
        <f>IF(CO8="","",CV8/SUM(DI8:EZ8))</f>
      </c>
      <c r="CX8" s="50"/>
      <c r="CY8" s="50"/>
      <c r="CZ8" s="50"/>
      <c r="DA8" s="50"/>
      <c r="DB8" s="51">
        <f t="shared" si="39"/>
      </c>
      <c r="DC8" s="52">
        <f t="shared" si="40"/>
        <v>0</v>
      </c>
      <c r="DD8" s="55">
        <f>IF(DB8="","",DB8/SUM(FA8:FD8))</f>
      </c>
      <c r="DE8" s="54">
        <f t="shared" si="41"/>
      </c>
      <c r="DF8" s="49">
        <f>IF(CX8="","",DE8/SUM(DI8:FD8))</f>
      </c>
      <c r="DG8" s="10" t="str">
        <f t="shared" si="42"/>
        <v>A</v>
      </c>
      <c r="DH8" s="11">
        <f>IF(E8&gt;0,(J8+Q8+Z8+AI8+AR8+BA8+BJ8+BS8+CB8+CK8+CT8+DC8)/SUM(DI8:FD8),0)</f>
        <v>81.28571428571429</v>
      </c>
      <c r="DI8" s="56">
        <f aca="true" t="shared" si="55" ref="DI8:DL10">IF(E8&gt;0,1,0)</f>
        <v>1</v>
      </c>
      <c r="DJ8" s="56">
        <f t="shared" si="55"/>
        <v>1</v>
      </c>
      <c r="DK8" s="56">
        <f t="shared" si="55"/>
        <v>1</v>
      </c>
      <c r="DL8" s="56">
        <f t="shared" si="55"/>
        <v>1</v>
      </c>
      <c r="DM8" s="11">
        <f aca="true" t="shared" si="56" ref="DM8:DP10">IF(L8&gt;0,1,0)</f>
        <v>1</v>
      </c>
      <c r="DN8" s="11">
        <f t="shared" si="56"/>
        <v>1</v>
      </c>
      <c r="DO8" s="11">
        <f t="shared" si="56"/>
        <v>1</v>
      </c>
      <c r="DP8" s="11">
        <f t="shared" si="56"/>
        <v>0</v>
      </c>
      <c r="DQ8" s="56">
        <f aca="true" t="shared" si="57" ref="DQ8:DT10">IF(U8&gt;0,1,0)</f>
        <v>0</v>
      </c>
      <c r="DR8" s="56">
        <f t="shared" si="57"/>
        <v>0</v>
      </c>
      <c r="DS8" s="56">
        <f t="shared" si="57"/>
        <v>0</v>
      </c>
      <c r="DT8" s="56">
        <f t="shared" si="57"/>
        <v>0</v>
      </c>
      <c r="DU8" s="11">
        <f aca="true" t="shared" si="58" ref="DU8:DX10">IF(AD8&gt;0,1,0)</f>
        <v>0</v>
      </c>
      <c r="DV8" s="11">
        <f t="shared" si="58"/>
        <v>0</v>
      </c>
      <c r="DW8" s="11">
        <f t="shared" si="58"/>
        <v>0</v>
      </c>
      <c r="DX8" s="11">
        <f t="shared" si="58"/>
        <v>0</v>
      </c>
      <c r="DY8" s="56">
        <f aca="true" t="shared" si="59" ref="DY8:EB10">IF(AM8&gt;0,1,0)</f>
        <v>0</v>
      </c>
      <c r="DZ8" s="56">
        <f t="shared" si="59"/>
        <v>0</v>
      </c>
      <c r="EA8" s="56">
        <f t="shared" si="59"/>
        <v>0</v>
      </c>
      <c r="EB8" s="56">
        <f t="shared" si="59"/>
        <v>0</v>
      </c>
      <c r="EC8" s="11">
        <f aca="true" t="shared" si="60" ref="EC8:EF10">IF(AV8&gt;0,1,0)</f>
        <v>0</v>
      </c>
      <c r="ED8" s="11">
        <f t="shared" si="60"/>
        <v>0</v>
      </c>
      <c r="EE8" s="11">
        <f t="shared" si="60"/>
        <v>0</v>
      </c>
      <c r="EF8" s="11">
        <f t="shared" si="60"/>
        <v>0</v>
      </c>
      <c r="EG8" s="56">
        <f aca="true" t="shared" si="61" ref="EG8:EJ10">IF(BE8&gt;0,1,0)</f>
        <v>0</v>
      </c>
      <c r="EH8" s="56">
        <f t="shared" si="61"/>
        <v>0</v>
      </c>
      <c r="EI8" s="56">
        <f t="shared" si="61"/>
        <v>0</v>
      </c>
      <c r="EJ8" s="56">
        <f t="shared" si="61"/>
        <v>0</v>
      </c>
      <c r="EK8" s="11">
        <f aca="true" t="shared" si="62" ref="EK8:EN10">IF(BN8&gt;0,1,0)</f>
        <v>0</v>
      </c>
      <c r="EL8" s="11">
        <f t="shared" si="62"/>
        <v>0</v>
      </c>
      <c r="EM8" s="11">
        <f t="shared" si="62"/>
        <v>0</v>
      </c>
      <c r="EN8" s="11">
        <f t="shared" si="62"/>
        <v>0</v>
      </c>
      <c r="EO8" s="56">
        <f aca="true" t="shared" si="63" ref="EO8:ER10">IF(BW8&gt;0,1,0)</f>
        <v>0</v>
      </c>
      <c r="EP8" s="56">
        <f t="shared" si="63"/>
        <v>0</v>
      </c>
      <c r="EQ8" s="56">
        <f t="shared" si="63"/>
        <v>0</v>
      </c>
      <c r="ER8" s="56">
        <f t="shared" si="63"/>
        <v>0</v>
      </c>
      <c r="ES8" s="11">
        <f aca="true" t="shared" si="64" ref="ES8:EV10">IF(CF8&gt;0,1,0)</f>
        <v>0</v>
      </c>
      <c r="ET8" s="11">
        <f t="shared" si="64"/>
        <v>0</v>
      </c>
      <c r="EU8" s="11">
        <f t="shared" si="64"/>
        <v>0</v>
      </c>
      <c r="EV8" s="11">
        <f t="shared" si="64"/>
        <v>0</v>
      </c>
      <c r="EW8" s="56">
        <f aca="true" t="shared" si="65" ref="EW8:EZ10">IF(CO8&gt;0,1,0)</f>
        <v>0</v>
      </c>
      <c r="EX8" s="56">
        <f t="shared" si="65"/>
        <v>0</v>
      </c>
      <c r="EY8" s="56">
        <f t="shared" si="65"/>
        <v>0</v>
      </c>
      <c r="EZ8" s="56">
        <f t="shared" si="65"/>
        <v>0</v>
      </c>
      <c r="FA8" s="11">
        <f aca="true" t="shared" si="66" ref="FA8:FD10">IF(CX8&gt;0,1,0)</f>
        <v>0</v>
      </c>
      <c r="FB8" s="11">
        <f t="shared" si="66"/>
        <v>0</v>
      </c>
      <c r="FC8" s="11">
        <f t="shared" si="66"/>
        <v>0</v>
      </c>
      <c r="FD8" s="11">
        <f t="shared" si="66"/>
        <v>0</v>
      </c>
    </row>
    <row r="9" spans="1:160" ht="11.25">
      <c r="A9" s="57" t="s">
        <v>33</v>
      </c>
      <c r="B9" s="185" t="s">
        <v>100</v>
      </c>
      <c r="C9" s="73" t="s">
        <v>101</v>
      </c>
      <c r="D9" s="45">
        <f>IF(E9="","",SUM(DI9:FD9))</f>
        <v>25</v>
      </c>
      <c r="E9" s="46">
        <v>117</v>
      </c>
      <c r="F9" s="46">
        <v>123</v>
      </c>
      <c r="G9" s="46">
        <v>129</v>
      </c>
      <c r="H9" s="46">
        <v>111</v>
      </c>
      <c r="I9" s="47">
        <f t="shared" si="0"/>
        <v>480</v>
      </c>
      <c r="J9" s="48">
        <f t="shared" si="1"/>
        <v>480</v>
      </c>
      <c r="K9" s="49">
        <f t="shared" si="2"/>
        <v>120</v>
      </c>
      <c r="L9" s="50">
        <v>135</v>
      </c>
      <c r="M9" s="50">
        <v>116</v>
      </c>
      <c r="N9" s="50">
        <v>127</v>
      </c>
      <c r="O9" s="50">
        <v>141</v>
      </c>
      <c r="P9" s="51">
        <f t="shared" si="3"/>
        <v>519</v>
      </c>
      <c r="Q9" s="52">
        <f t="shared" si="4"/>
        <v>519</v>
      </c>
      <c r="R9" s="53">
        <f t="shared" si="5"/>
        <v>129.75</v>
      </c>
      <c r="S9" s="54">
        <f t="shared" si="6"/>
        <v>999</v>
      </c>
      <c r="T9" s="168">
        <f t="shared" si="7"/>
        <v>124.875</v>
      </c>
      <c r="U9" s="50">
        <v>131</v>
      </c>
      <c r="V9" s="50">
        <v>130</v>
      </c>
      <c r="W9" s="50">
        <v>112</v>
      </c>
      <c r="X9" s="50">
        <v>133</v>
      </c>
      <c r="Y9" s="51">
        <f t="shared" si="8"/>
        <v>506</v>
      </c>
      <c r="Z9" s="52">
        <f t="shared" si="9"/>
        <v>506</v>
      </c>
      <c r="AA9" s="55">
        <f t="shared" si="10"/>
        <v>126.5</v>
      </c>
      <c r="AB9" s="54">
        <f t="shared" si="11"/>
        <v>1505</v>
      </c>
      <c r="AC9" s="49">
        <f t="shared" si="12"/>
        <v>125.41666666666667</v>
      </c>
      <c r="AD9" s="50">
        <v>125</v>
      </c>
      <c r="AE9" s="50">
        <v>134</v>
      </c>
      <c r="AF9" s="50">
        <v>138</v>
      </c>
      <c r="AG9" s="50">
        <v>130</v>
      </c>
      <c r="AH9" s="51">
        <f t="shared" si="13"/>
        <v>527</v>
      </c>
      <c r="AI9" s="52">
        <f t="shared" si="14"/>
        <v>527</v>
      </c>
      <c r="AJ9" s="55">
        <f t="shared" si="15"/>
        <v>131.75</v>
      </c>
      <c r="AK9" s="54">
        <f t="shared" si="16"/>
        <v>2032</v>
      </c>
      <c r="AL9" s="49">
        <f t="shared" si="17"/>
        <v>127</v>
      </c>
      <c r="AM9" s="50">
        <v>115</v>
      </c>
      <c r="AN9" s="50">
        <v>105</v>
      </c>
      <c r="AO9" s="50">
        <v>104</v>
      </c>
      <c r="AP9" s="50">
        <v>79</v>
      </c>
      <c r="AQ9" s="51">
        <f t="shared" si="18"/>
        <v>403</v>
      </c>
      <c r="AR9" s="52">
        <f t="shared" si="19"/>
        <v>403</v>
      </c>
      <c r="AS9" s="55">
        <f>IF(AQ9="","",AQ9/SUM(DY9:EB9))</f>
        <v>100.75</v>
      </c>
      <c r="AT9" s="54">
        <f t="shared" si="20"/>
        <v>2435</v>
      </c>
      <c r="AU9" s="49">
        <f>IF(AM9="","",AT9/SUM(DI9:EB9))</f>
        <v>121.75</v>
      </c>
      <c r="AV9" s="50">
        <v>115</v>
      </c>
      <c r="AW9" s="50">
        <v>103</v>
      </c>
      <c r="AX9" s="50">
        <v>68</v>
      </c>
      <c r="AY9" s="50">
        <v>67</v>
      </c>
      <c r="AZ9" s="51">
        <f t="shared" si="21"/>
        <v>353</v>
      </c>
      <c r="BA9" s="52">
        <f t="shared" si="22"/>
        <v>353</v>
      </c>
      <c r="BB9" s="55">
        <f>IF(AZ9="","",AZ9/SUM(EC9:EF9))</f>
        <v>88.25</v>
      </c>
      <c r="BC9" s="54">
        <f t="shared" si="23"/>
        <v>2788</v>
      </c>
      <c r="BD9" s="49">
        <f>IF(AV9="","",BC9/SUM(DI9:EF9))</f>
        <v>116.16666666666667</v>
      </c>
      <c r="BE9" s="50">
        <v>89</v>
      </c>
      <c r="BF9" s="50"/>
      <c r="BG9" s="50"/>
      <c r="BH9" s="50"/>
      <c r="BI9" s="51">
        <f t="shared" si="24"/>
        <v>89</v>
      </c>
      <c r="BJ9" s="52">
        <f t="shared" si="25"/>
        <v>89</v>
      </c>
      <c r="BK9" s="55">
        <f>IF(BI9="","",BI9/SUM(EG9:EJ9))</f>
        <v>89</v>
      </c>
      <c r="BL9" s="54">
        <f t="shared" si="26"/>
        <v>2877</v>
      </c>
      <c r="BM9" s="49">
        <f>IF(BE9="","",BL9/SUM(DI9:EJ9))</f>
        <v>115.08</v>
      </c>
      <c r="BN9" s="50"/>
      <c r="BO9" s="50"/>
      <c r="BP9" s="50"/>
      <c r="BQ9" s="50"/>
      <c r="BR9" s="51">
        <f t="shared" si="27"/>
      </c>
      <c r="BS9" s="52">
        <f t="shared" si="28"/>
        <v>0</v>
      </c>
      <c r="BT9" s="55">
        <f>IF(BR9="","",BR9/SUM(EK9:EN9))</f>
      </c>
      <c r="BU9" s="54">
        <f t="shared" si="29"/>
      </c>
      <c r="BV9" s="49">
        <f>IF(BN9="","",BU9/SUM(DI9:EN9))</f>
      </c>
      <c r="BW9" s="50"/>
      <c r="BX9" s="50"/>
      <c r="BY9" s="50"/>
      <c r="BZ9" s="50"/>
      <c r="CA9" s="51">
        <f t="shared" si="30"/>
      </c>
      <c r="CB9" s="52">
        <f t="shared" si="31"/>
        <v>0</v>
      </c>
      <c r="CC9" s="55">
        <f>IF(CA9="","",CA9/SUM(EO9:ER9))</f>
      </c>
      <c r="CD9" s="54">
        <f t="shared" si="32"/>
      </c>
      <c r="CE9" s="49">
        <f>IF(BW9="","",CD9/SUM(DI9:ER9))</f>
      </c>
      <c r="CF9" s="50"/>
      <c r="CG9" s="50"/>
      <c r="CH9" s="50"/>
      <c r="CI9" s="50"/>
      <c r="CJ9" s="51">
        <f t="shared" si="33"/>
      </c>
      <c r="CK9" s="52">
        <f t="shared" si="34"/>
        <v>0</v>
      </c>
      <c r="CL9" s="55">
        <f>IF(CJ9="","",CJ9/SUM(ES9:EV9))</f>
      </c>
      <c r="CM9" s="54">
        <f t="shared" si="35"/>
      </c>
      <c r="CN9" s="49">
        <f>IF(CF9="","",CM9/SUM(DI9:EV9))</f>
      </c>
      <c r="CO9" s="50"/>
      <c r="CP9" s="50"/>
      <c r="CQ9" s="50"/>
      <c r="CR9" s="50"/>
      <c r="CS9" s="51">
        <f t="shared" si="36"/>
      </c>
      <c r="CT9" s="52">
        <f t="shared" si="37"/>
        <v>0</v>
      </c>
      <c r="CU9" s="55">
        <f>IF(CS9="","",CS9/SUM(EW9:EZ9))</f>
      </c>
      <c r="CV9" s="54">
        <f t="shared" si="38"/>
      </c>
      <c r="CW9" s="49">
        <f>IF(CO9="","",CV9/SUM(DI9:EZ9))</f>
      </c>
      <c r="CX9" s="50"/>
      <c r="CY9" s="50"/>
      <c r="CZ9" s="50"/>
      <c r="DA9" s="50"/>
      <c r="DB9" s="51">
        <f t="shared" si="39"/>
      </c>
      <c r="DC9" s="52">
        <f t="shared" si="40"/>
        <v>0</v>
      </c>
      <c r="DD9" s="55">
        <f>IF(DB9="","",DB9/SUM(FA9:FD9))</f>
      </c>
      <c r="DE9" s="54">
        <f t="shared" si="41"/>
      </c>
      <c r="DF9" s="49">
        <f>IF(CX9="","",DE9/SUM(DI9:FD9))</f>
      </c>
      <c r="DG9" s="10" t="str">
        <f t="shared" si="42"/>
        <v>A</v>
      </c>
      <c r="DH9" s="11">
        <f>IF(E9&gt;0,(J9+Q9+Z9+AI9+AR9+BA9+BJ9+BS9+CB9+CK9+CT9+DC9)/SUM(DI9:FD9),0)</f>
        <v>115.08</v>
      </c>
      <c r="DI9" s="56">
        <f t="shared" si="55"/>
        <v>1</v>
      </c>
      <c r="DJ9" s="56">
        <f t="shared" si="55"/>
        <v>1</v>
      </c>
      <c r="DK9" s="56">
        <f t="shared" si="55"/>
        <v>1</v>
      </c>
      <c r="DL9" s="56">
        <f t="shared" si="55"/>
        <v>1</v>
      </c>
      <c r="DM9" s="11">
        <f t="shared" si="56"/>
        <v>1</v>
      </c>
      <c r="DN9" s="11">
        <f t="shared" si="56"/>
        <v>1</v>
      </c>
      <c r="DO9" s="11">
        <f t="shared" si="56"/>
        <v>1</v>
      </c>
      <c r="DP9" s="11">
        <f t="shared" si="56"/>
        <v>1</v>
      </c>
      <c r="DQ9" s="56">
        <f t="shared" si="57"/>
        <v>1</v>
      </c>
      <c r="DR9" s="56">
        <f t="shared" si="57"/>
        <v>1</v>
      </c>
      <c r="DS9" s="56">
        <f t="shared" si="57"/>
        <v>1</v>
      </c>
      <c r="DT9" s="56">
        <f t="shared" si="57"/>
        <v>1</v>
      </c>
      <c r="DU9" s="11">
        <f t="shared" si="58"/>
        <v>1</v>
      </c>
      <c r="DV9" s="11">
        <f t="shared" si="58"/>
        <v>1</v>
      </c>
      <c r="DW9" s="11">
        <f t="shared" si="58"/>
        <v>1</v>
      </c>
      <c r="DX9" s="11">
        <f t="shared" si="58"/>
        <v>1</v>
      </c>
      <c r="DY9" s="56">
        <f t="shared" si="59"/>
        <v>1</v>
      </c>
      <c r="DZ9" s="56">
        <f t="shared" si="59"/>
        <v>1</v>
      </c>
      <c r="EA9" s="56">
        <f t="shared" si="59"/>
        <v>1</v>
      </c>
      <c r="EB9" s="56">
        <f t="shared" si="59"/>
        <v>1</v>
      </c>
      <c r="EC9" s="11">
        <f t="shared" si="60"/>
        <v>1</v>
      </c>
      <c r="ED9" s="11">
        <f t="shared" si="60"/>
        <v>1</v>
      </c>
      <c r="EE9" s="11">
        <f t="shared" si="60"/>
        <v>1</v>
      </c>
      <c r="EF9" s="11">
        <f t="shared" si="60"/>
        <v>1</v>
      </c>
      <c r="EG9" s="56">
        <f t="shared" si="61"/>
        <v>1</v>
      </c>
      <c r="EH9" s="56">
        <f t="shared" si="61"/>
        <v>0</v>
      </c>
      <c r="EI9" s="56">
        <f t="shared" si="61"/>
        <v>0</v>
      </c>
      <c r="EJ9" s="56">
        <f t="shared" si="61"/>
        <v>0</v>
      </c>
      <c r="EK9" s="11">
        <f t="shared" si="62"/>
        <v>0</v>
      </c>
      <c r="EL9" s="11">
        <f t="shared" si="62"/>
        <v>0</v>
      </c>
      <c r="EM9" s="11">
        <f t="shared" si="62"/>
        <v>0</v>
      </c>
      <c r="EN9" s="11">
        <f t="shared" si="62"/>
        <v>0</v>
      </c>
      <c r="EO9" s="56">
        <f t="shared" si="63"/>
        <v>0</v>
      </c>
      <c r="EP9" s="56">
        <f t="shared" si="63"/>
        <v>0</v>
      </c>
      <c r="EQ9" s="56">
        <f t="shared" si="63"/>
        <v>0</v>
      </c>
      <c r="ER9" s="56">
        <f t="shared" si="63"/>
        <v>0</v>
      </c>
      <c r="ES9" s="11">
        <f t="shared" si="64"/>
        <v>0</v>
      </c>
      <c r="ET9" s="11">
        <f t="shared" si="64"/>
        <v>0</v>
      </c>
      <c r="EU9" s="11">
        <f t="shared" si="64"/>
        <v>0</v>
      </c>
      <c r="EV9" s="11">
        <f t="shared" si="64"/>
        <v>0</v>
      </c>
      <c r="EW9" s="56">
        <f t="shared" si="65"/>
        <v>0</v>
      </c>
      <c r="EX9" s="56">
        <f t="shared" si="65"/>
        <v>0</v>
      </c>
      <c r="EY9" s="56">
        <f t="shared" si="65"/>
        <v>0</v>
      </c>
      <c r="EZ9" s="56">
        <f t="shared" si="65"/>
        <v>0</v>
      </c>
      <c r="FA9" s="11">
        <f t="shared" si="66"/>
        <v>0</v>
      </c>
      <c r="FB9" s="11">
        <f t="shared" si="66"/>
        <v>0</v>
      </c>
      <c r="FC9" s="11">
        <f t="shared" si="66"/>
        <v>0</v>
      </c>
      <c r="FD9" s="11">
        <f t="shared" si="66"/>
        <v>0</v>
      </c>
    </row>
    <row r="10" spans="1:160" ht="11.25">
      <c r="A10" s="57" t="s">
        <v>33</v>
      </c>
      <c r="B10" s="185">
        <v>33</v>
      </c>
      <c r="C10" s="73" t="s">
        <v>131</v>
      </c>
      <c r="D10" s="45">
        <f>IF(E10="","",SUM(DI10:FD10))</f>
      </c>
      <c r="E10" s="46"/>
      <c r="F10" s="46"/>
      <c r="G10" s="46"/>
      <c r="H10" s="46"/>
      <c r="I10" s="47">
        <f t="shared" si="0"/>
      </c>
      <c r="J10" s="48">
        <f t="shared" si="1"/>
        <v>0</v>
      </c>
      <c r="K10" s="49">
        <f t="shared" si="2"/>
      </c>
      <c r="L10" s="50"/>
      <c r="M10" s="50"/>
      <c r="N10" s="50"/>
      <c r="O10" s="50"/>
      <c r="P10" s="51">
        <f t="shared" si="3"/>
      </c>
      <c r="Q10" s="52">
        <f t="shared" si="4"/>
        <v>0</v>
      </c>
      <c r="R10" s="53">
        <f t="shared" si="5"/>
      </c>
      <c r="S10" s="54">
        <f t="shared" si="6"/>
      </c>
      <c r="T10" s="168">
        <f t="shared" si="7"/>
      </c>
      <c r="U10" s="50"/>
      <c r="V10" s="50"/>
      <c r="W10" s="50"/>
      <c r="X10" s="50"/>
      <c r="Y10" s="51">
        <f t="shared" si="8"/>
      </c>
      <c r="Z10" s="52">
        <f t="shared" si="9"/>
        <v>0</v>
      </c>
      <c r="AA10" s="55">
        <f t="shared" si="10"/>
      </c>
      <c r="AB10" s="54">
        <f t="shared" si="11"/>
      </c>
      <c r="AC10" s="49">
        <f t="shared" si="12"/>
      </c>
      <c r="AD10" s="50"/>
      <c r="AE10" s="50"/>
      <c r="AF10" s="50"/>
      <c r="AG10" s="50"/>
      <c r="AH10" s="51">
        <f t="shared" si="13"/>
      </c>
      <c r="AI10" s="52">
        <f t="shared" si="14"/>
        <v>0</v>
      </c>
      <c r="AJ10" s="55">
        <f t="shared" si="15"/>
      </c>
      <c r="AK10" s="54">
        <f t="shared" si="16"/>
      </c>
      <c r="AL10" s="49">
        <f t="shared" si="17"/>
      </c>
      <c r="AM10" s="50"/>
      <c r="AN10" s="50"/>
      <c r="AO10" s="50"/>
      <c r="AP10" s="50"/>
      <c r="AQ10" s="51">
        <f t="shared" si="18"/>
      </c>
      <c r="AR10" s="52">
        <f t="shared" si="19"/>
        <v>0</v>
      </c>
      <c r="AS10" s="55">
        <f>IF(AQ10="","",AQ10/SUM(DY10:EB10))</f>
      </c>
      <c r="AT10" s="54">
        <f t="shared" si="20"/>
      </c>
      <c r="AU10" s="49">
        <f>IF(AM10="","",AT10/SUM(DI10:EB10))</f>
      </c>
      <c r="AV10" s="50"/>
      <c r="AW10" s="50"/>
      <c r="AX10" s="50"/>
      <c r="AY10" s="50"/>
      <c r="AZ10" s="51">
        <f t="shared" si="21"/>
      </c>
      <c r="BA10" s="52">
        <f t="shared" si="22"/>
        <v>0</v>
      </c>
      <c r="BB10" s="55">
        <f>IF(AZ10="","",AZ10/SUM(EC10:EF10))</f>
      </c>
      <c r="BC10" s="54">
        <f t="shared" si="23"/>
      </c>
      <c r="BD10" s="49">
        <f>IF(AV10="","",BC10/SUM(DI10:EF10))</f>
      </c>
      <c r="BE10" s="50"/>
      <c r="BF10" s="50"/>
      <c r="BG10" s="50"/>
      <c r="BH10" s="50"/>
      <c r="BI10" s="51">
        <f t="shared" si="24"/>
      </c>
      <c r="BJ10" s="52">
        <f t="shared" si="25"/>
        <v>0</v>
      </c>
      <c r="BK10" s="55">
        <f>IF(BI10="","",BI10/SUM(EG10:EJ10))</f>
      </c>
      <c r="BL10" s="54">
        <f t="shared" si="26"/>
      </c>
      <c r="BM10" s="49">
        <f>IF(BE10="","",BL10/SUM(DI10:EJ10))</f>
      </c>
      <c r="BN10" s="50"/>
      <c r="BO10" s="50"/>
      <c r="BP10" s="50"/>
      <c r="BQ10" s="50"/>
      <c r="BR10" s="51">
        <f t="shared" si="27"/>
      </c>
      <c r="BS10" s="52">
        <f t="shared" si="28"/>
        <v>0</v>
      </c>
      <c r="BT10" s="55">
        <f>IF(BR10="","",BR10/SUM(EK10:EN10))</f>
      </c>
      <c r="BU10" s="54">
        <f t="shared" si="29"/>
      </c>
      <c r="BV10" s="49">
        <f>IF(BN10="","",BU10/SUM(DI10:EN10))</f>
      </c>
      <c r="BW10" s="50"/>
      <c r="BX10" s="50"/>
      <c r="BY10" s="50"/>
      <c r="BZ10" s="50"/>
      <c r="CA10" s="51">
        <f t="shared" si="30"/>
      </c>
      <c r="CB10" s="52">
        <f t="shared" si="31"/>
        <v>0</v>
      </c>
      <c r="CC10" s="55">
        <f>IF(CA10="","",CA10/SUM(EO10:ER10))</f>
      </c>
      <c r="CD10" s="54">
        <f t="shared" si="32"/>
      </c>
      <c r="CE10" s="49">
        <f>IF(BW10="","",CD10/SUM(DI10:ER10))</f>
      </c>
      <c r="CF10" s="50"/>
      <c r="CG10" s="50"/>
      <c r="CH10" s="50"/>
      <c r="CI10" s="50"/>
      <c r="CJ10" s="51">
        <f t="shared" si="33"/>
      </c>
      <c r="CK10" s="52">
        <f t="shared" si="34"/>
        <v>0</v>
      </c>
      <c r="CL10" s="55">
        <f>IF(CJ10="","",CJ10/SUM(ES10:EV10))</f>
      </c>
      <c r="CM10" s="54">
        <f t="shared" si="35"/>
      </c>
      <c r="CN10" s="49">
        <f>IF(CF10="","",CM10/SUM(DI10:EV10))</f>
      </c>
      <c r="CO10" s="50"/>
      <c r="CP10" s="50"/>
      <c r="CQ10" s="50"/>
      <c r="CR10" s="50"/>
      <c r="CS10" s="51">
        <f t="shared" si="36"/>
      </c>
      <c r="CT10" s="52">
        <f t="shared" si="37"/>
        <v>0</v>
      </c>
      <c r="CU10" s="55">
        <f>IF(CS10="","",CS10/SUM(EW10:EZ10))</f>
      </c>
      <c r="CV10" s="54">
        <f t="shared" si="38"/>
      </c>
      <c r="CW10" s="49">
        <f>IF(CO10="","",CV10/SUM(DI10:EZ10))</f>
      </c>
      <c r="CX10" s="50"/>
      <c r="CY10" s="50"/>
      <c r="CZ10" s="50"/>
      <c r="DA10" s="50"/>
      <c r="DB10" s="51">
        <f t="shared" si="39"/>
      </c>
      <c r="DC10" s="52">
        <f t="shared" si="40"/>
        <v>0</v>
      </c>
      <c r="DD10" s="55">
        <f>IF(DB10="","",DB10/SUM(FA10:FD10))</f>
      </c>
      <c r="DE10" s="54">
        <f t="shared" si="41"/>
      </c>
      <c r="DF10" s="49">
        <f>IF(CX10="","",DE10/SUM(DI10:FD10))</f>
      </c>
      <c r="DG10" s="10" t="str">
        <f t="shared" si="42"/>
        <v>A</v>
      </c>
      <c r="DH10" s="11">
        <f>IF(E10&gt;0,(J10+Q10+Z10+AI10+AR10+BA10+BJ10+BS10+CB10+CK10+CT10+DC10)/SUM(DI10:FD10),0)</f>
        <v>0</v>
      </c>
      <c r="DI10" s="56">
        <f t="shared" si="55"/>
        <v>0</v>
      </c>
      <c r="DJ10" s="56">
        <f t="shared" si="55"/>
        <v>0</v>
      </c>
      <c r="DK10" s="56">
        <f t="shared" si="55"/>
        <v>0</v>
      </c>
      <c r="DL10" s="56">
        <f t="shared" si="55"/>
        <v>0</v>
      </c>
      <c r="DM10" s="11">
        <f t="shared" si="56"/>
        <v>0</v>
      </c>
      <c r="DN10" s="11">
        <f t="shared" si="56"/>
        <v>0</v>
      </c>
      <c r="DO10" s="11">
        <f t="shared" si="56"/>
        <v>0</v>
      </c>
      <c r="DP10" s="11">
        <f t="shared" si="56"/>
        <v>0</v>
      </c>
      <c r="DQ10" s="56">
        <f t="shared" si="57"/>
        <v>0</v>
      </c>
      <c r="DR10" s="56">
        <f t="shared" si="57"/>
        <v>0</v>
      </c>
      <c r="DS10" s="56">
        <f t="shared" si="57"/>
        <v>0</v>
      </c>
      <c r="DT10" s="56">
        <f t="shared" si="57"/>
        <v>0</v>
      </c>
      <c r="DU10" s="11">
        <f t="shared" si="58"/>
        <v>0</v>
      </c>
      <c r="DV10" s="11">
        <f t="shared" si="58"/>
        <v>0</v>
      </c>
      <c r="DW10" s="11">
        <f t="shared" si="58"/>
        <v>0</v>
      </c>
      <c r="DX10" s="11">
        <f t="shared" si="58"/>
        <v>0</v>
      </c>
      <c r="DY10" s="56">
        <f t="shared" si="59"/>
        <v>0</v>
      </c>
      <c r="DZ10" s="56">
        <f t="shared" si="59"/>
        <v>0</v>
      </c>
      <c r="EA10" s="56">
        <f t="shared" si="59"/>
        <v>0</v>
      </c>
      <c r="EB10" s="56">
        <f t="shared" si="59"/>
        <v>0</v>
      </c>
      <c r="EC10" s="11">
        <f t="shared" si="60"/>
        <v>0</v>
      </c>
      <c r="ED10" s="11">
        <f t="shared" si="60"/>
        <v>0</v>
      </c>
      <c r="EE10" s="11">
        <f t="shared" si="60"/>
        <v>0</v>
      </c>
      <c r="EF10" s="11">
        <f t="shared" si="60"/>
        <v>0</v>
      </c>
      <c r="EG10" s="56">
        <f t="shared" si="61"/>
        <v>0</v>
      </c>
      <c r="EH10" s="56">
        <f t="shared" si="61"/>
        <v>0</v>
      </c>
      <c r="EI10" s="56">
        <f t="shared" si="61"/>
        <v>0</v>
      </c>
      <c r="EJ10" s="56">
        <f t="shared" si="61"/>
        <v>0</v>
      </c>
      <c r="EK10" s="11">
        <f t="shared" si="62"/>
        <v>0</v>
      </c>
      <c r="EL10" s="11">
        <f t="shared" si="62"/>
        <v>0</v>
      </c>
      <c r="EM10" s="11">
        <f t="shared" si="62"/>
        <v>0</v>
      </c>
      <c r="EN10" s="11">
        <f t="shared" si="62"/>
        <v>0</v>
      </c>
      <c r="EO10" s="56">
        <f t="shared" si="63"/>
        <v>0</v>
      </c>
      <c r="EP10" s="56">
        <f t="shared" si="63"/>
        <v>0</v>
      </c>
      <c r="EQ10" s="56">
        <f t="shared" si="63"/>
        <v>0</v>
      </c>
      <c r="ER10" s="56">
        <f t="shared" si="63"/>
        <v>0</v>
      </c>
      <c r="ES10" s="11">
        <f t="shared" si="64"/>
        <v>0</v>
      </c>
      <c r="ET10" s="11">
        <f t="shared" si="64"/>
        <v>0</v>
      </c>
      <c r="EU10" s="11">
        <f t="shared" si="64"/>
        <v>0</v>
      </c>
      <c r="EV10" s="11">
        <f t="shared" si="64"/>
        <v>0</v>
      </c>
      <c r="EW10" s="56">
        <f t="shared" si="65"/>
        <v>0</v>
      </c>
      <c r="EX10" s="56">
        <f t="shared" si="65"/>
        <v>0</v>
      </c>
      <c r="EY10" s="56">
        <f t="shared" si="65"/>
        <v>0</v>
      </c>
      <c r="EZ10" s="56">
        <f t="shared" si="65"/>
        <v>0</v>
      </c>
      <c r="FA10" s="11">
        <f t="shared" si="66"/>
        <v>0</v>
      </c>
      <c r="FB10" s="11">
        <f t="shared" si="66"/>
        <v>0</v>
      </c>
      <c r="FC10" s="11">
        <f t="shared" si="66"/>
        <v>0</v>
      </c>
      <c r="FD10" s="11">
        <f t="shared" si="66"/>
        <v>0</v>
      </c>
    </row>
    <row r="11" spans="1:160" ht="12" thickBot="1">
      <c r="A11" s="170"/>
      <c r="B11" s="185"/>
      <c r="C11" s="73"/>
      <c r="D11" s="175">
        <f>IF(E11="","",SUM(DI11:FD11))</f>
      </c>
      <c r="E11" s="46"/>
      <c r="F11" s="46"/>
      <c r="G11" s="46"/>
      <c r="H11" s="46"/>
      <c r="I11" s="176">
        <f t="shared" si="0"/>
      </c>
      <c r="J11" s="173">
        <f t="shared" si="1"/>
        <v>0</v>
      </c>
      <c r="K11" s="169">
        <f t="shared" si="2"/>
      </c>
      <c r="L11" s="50"/>
      <c r="M11" s="50"/>
      <c r="N11" s="50"/>
      <c r="O11" s="50"/>
      <c r="P11" s="177">
        <f t="shared" si="3"/>
      </c>
      <c r="Q11" s="174">
        <f t="shared" si="4"/>
        <v>0</v>
      </c>
      <c r="R11" s="178">
        <f t="shared" si="5"/>
      </c>
      <c r="S11" s="179">
        <f t="shared" si="6"/>
      </c>
      <c r="T11" s="169">
        <f t="shared" si="7"/>
      </c>
      <c r="U11" s="50"/>
      <c r="V11" s="50"/>
      <c r="W11" s="50"/>
      <c r="X11" s="50"/>
      <c r="Y11" s="177">
        <f t="shared" si="8"/>
      </c>
      <c r="Z11" s="174">
        <f t="shared" si="9"/>
        <v>0</v>
      </c>
      <c r="AA11" s="180">
        <f t="shared" si="10"/>
      </c>
      <c r="AB11" s="179">
        <f t="shared" si="11"/>
      </c>
      <c r="AC11" s="169">
        <f t="shared" si="12"/>
      </c>
      <c r="AD11" s="50"/>
      <c r="AE11" s="50"/>
      <c r="AF11" s="50"/>
      <c r="AG11" s="50"/>
      <c r="AH11" s="177">
        <f t="shared" si="13"/>
      </c>
      <c r="AI11" s="174">
        <f t="shared" si="14"/>
        <v>0</v>
      </c>
      <c r="AJ11" s="180">
        <f t="shared" si="15"/>
      </c>
      <c r="AK11" s="179">
        <f t="shared" si="16"/>
      </c>
      <c r="AL11" s="169">
        <f t="shared" si="17"/>
      </c>
      <c r="AM11" s="50"/>
      <c r="AN11" s="50"/>
      <c r="AO11" s="50"/>
      <c r="AP11" s="50"/>
      <c r="AQ11" s="177">
        <f t="shared" si="18"/>
      </c>
      <c r="AR11" s="174">
        <f t="shared" si="19"/>
        <v>0</v>
      </c>
      <c r="AS11" s="180">
        <f>IF(AQ11="","",AQ11/SUM(DY11:EB11))</f>
      </c>
      <c r="AT11" s="179">
        <f t="shared" si="20"/>
      </c>
      <c r="AU11" s="169">
        <f>IF(AM11="","",AT11/SUM(DI11:EB11))</f>
      </c>
      <c r="AV11" s="50"/>
      <c r="AW11" s="50"/>
      <c r="AX11" s="50"/>
      <c r="AY11" s="50"/>
      <c r="AZ11" s="177">
        <f t="shared" si="21"/>
      </c>
      <c r="BA11" s="174">
        <f t="shared" si="22"/>
        <v>0</v>
      </c>
      <c r="BB11" s="180">
        <f>IF(AZ11="","",AZ11/SUM(EC11:EF11))</f>
      </c>
      <c r="BC11" s="179">
        <f t="shared" si="23"/>
      </c>
      <c r="BD11" s="169">
        <f>IF(AV11="","",BC11/SUM(DI11:EF11))</f>
      </c>
      <c r="BE11" s="50"/>
      <c r="BF11" s="50"/>
      <c r="BG11" s="50"/>
      <c r="BH11" s="50"/>
      <c r="BI11" s="177">
        <f t="shared" si="24"/>
      </c>
      <c r="BJ11" s="174">
        <f t="shared" si="25"/>
        <v>0</v>
      </c>
      <c r="BK11" s="180">
        <f>IF(BI11="","",BI11/SUM(EG11:EJ11))</f>
      </c>
      <c r="BL11" s="179">
        <f t="shared" si="26"/>
      </c>
      <c r="BM11" s="169">
        <f>IF(BE11="","",BL11/SUM(DI11:EJ11))</f>
      </c>
      <c r="BN11" s="50"/>
      <c r="BO11" s="50"/>
      <c r="BP11" s="50"/>
      <c r="BQ11" s="50"/>
      <c r="BR11" s="177">
        <f t="shared" si="27"/>
      </c>
      <c r="BS11" s="174">
        <f t="shared" si="28"/>
        <v>0</v>
      </c>
      <c r="BT11" s="180">
        <f>IF(BR11="","",BR11/SUM(EK11:EN11))</f>
      </c>
      <c r="BU11" s="179">
        <f t="shared" si="29"/>
      </c>
      <c r="BV11" s="169">
        <f>IF(BN11="","",BU11/SUM(DI11:EN11))</f>
      </c>
      <c r="BW11" s="50"/>
      <c r="BX11" s="50"/>
      <c r="BY11" s="50"/>
      <c r="BZ11" s="50"/>
      <c r="CA11" s="177">
        <f t="shared" si="30"/>
      </c>
      <c r="CB11" s="174">
        <f t="shared" si="31"/>
        <v>0</v>
      </c>
      <c r="CC11" s="180">
        <f>IF(CA11="","",CA11/SUM(EO11:ER11))</f>
      </c>
      <c r="CD11" s="179">
        <f t="shared" si="32"/>
      </c>
      <c r="CE11" s="169">
        <f>IF(BW11="","",CD11/SUM(DI11:ER11))</f>
      </c>
      <c r="CF11" s="50"/>
      <c r="CG11" s="50"/>
      <c r="CH11" s="50"/>
      <c r="CI11" s="50"/>
      <c r="CJ11" s="177">
        <f t="shared" si="33"/>
      </c>
      <c r="CK11" s="174">
        <f t="shared" si="34"/>
        <v>0</v>
      </c>
      <c r="CL11" s="180">
        <f>IF(CJ11="","",CJ11/SUM(ES11:EV11))</f>
      </c>
      <c r="CM11" s="179">
        <f t="shared" si="35"/>
      </c>
      <c r="CN11" s="169">
        <f>IF(CF11="","",CM11/SUM(DI11:EV11))</f>
      </c>
      <c r="CO11" s="50"/>
      <c r="CP11" s="50"/>
      <c r="CQ11" s="50"/>
      <c r="CR11" s="50"/>
      <c r="CS11" s="177">
        <f t="shared" si="36"/>
      </c>
      <c r="CT11" s="174">
        <f t="shared" si="37"/>
        <v>0</v>
      </c>
      <c r="CU11" s="180">
        <f>IF(CS11="","",CS11/SUM(EW11:EZ11))</f>
      </c>
      <c r="CV11" s="179">
        <f t="shared" si="38"/>
      </c>
      <c r="CW11" s="169">
        <f>IF(CO11="","",CV11/SUM(DI11:EZ11))</f>
      </c>
      <c r="CX11" s="50"/>
      <c r="CY11" s="50"/>
      <c r="CZ11" s="50"/>
      <c r="DA11" s="50"/>
      <c r="DB11" s="177">
        <f t="shared" si="39"/>
      </c>
      <c r="DC11" s="174">
        <f t="shared" si="40"/>
        <v>0</v>
      </c>
      <c r="DD11" s="180">
        <f>IF(DB11="","",DB11/SUM(FA11:FD11))</f>
      </c>
      <c r="DE11" s="179">
        <f t="shared" si="41"/>
      </c>
      <c r="DF11" s="169">
        <f>IF(CX11="","",DE11/SUM(DI11:FD11))</f>
      </c>
      <c r="DG11" s="10" t="str">
        <f t="shared" si="42"/>
        <v>z</v>
      </c>
      <c r="DH11" s="11">
        <f>IF(E11&gt;0,(J11+Q11+Z11+AI11+AR11+BA11+BJ11+BS11+CB11+CK11+CT11+DC11)/SUM(DI11:FD11),0)</f>
        <v>0</v>
      </c>
      <c r="DI11" s="56">
        <f t="shared" si="43"/>
        <v>0</v>
      </c>
      <c r="DJ11" s="56">
        <f t="shared" si="43"/>
        <v>0</v>
      </c>
      <c r="DK11" s="56">
        <f t="shared" si="43"/>
        <v>0</v>
      </c>
      <c r="DL11" s="56">
        <f t="shared" si="43"/>
        <v>0</v>
      </c>
      <c r="DM11" s="11">
        <f t="shared" si="44"/>
        <v>0</v>
      </c>
      <c r="DN11" s="11">
        <f t="shared" si="44"/>
        <v>0</v>
      </c>
      <c r="DO11" s="11">
        <f t="shared" si="44"/>
        <v>0</v>
      </c>
      <c r="DP11" s="11">
        <f t="shared" si="44"/>
        <v>0</v>
      </c>
      <c r="DQ11" s="56">
        <f t="shared" si="45"/>
        <v>0</v>
      </c>
      <c r="DR11" s="56">
        <f t="shared" si="45"/>
        <v>0</v>
      </c>
      <c r="DS11" s="56">
        <f t="shared" si="45"/>
        <v>0</v>
      </c>
      <c r="DT11" s="56">
        <f t="shared" si="45"/>
        <v>0</v>
      </c>
      <c r="DU11" s="11">
        <f t="shared" si="46"/>
        <v>0</v>
      </c>
      <c r="DV11" s="11">
        <f t="shared" si="46"/>
        <v>0</v>
      </c>
      <c r="DW11" s="11">
        <f t="shared" si="46"/>
        <v>0</v>
      </c>
      <c r="DX11" s="11">
        <f t="shared" si="46"/>
        <v>0</v>
      </c>
      <c r="DY11" s="56">
        <f t="shared" si="47"/>
        <v>0</v>
      </c>
      <c r="DZ11" s="56">
        <f t="shared" si="47"/>
        <v>0</v>
      </c>
      <c r="EA11" s="56">
        <f t="shared" si="47"/>
        <v>0</v>
      </c>
      <c r="EB11" s="56">
        <f t="shared" si="47"/>
        <v>0</v>
      </c>
      <c r="EC11" s="11">
        <f t="shared" si="48"/>
        <v>0</v>
      </c>
      <c r="ED11" s="11">
        <f t="shared" si="48"/>
        <v>0</v>
      </c>
      <c r="EE11" s="11">
        <f t="shared" si="48"/>
        <v>0</v>
      </c>
      <c r="EF11" s="11">
        <f t="shared" si="48"/>
        <v>0</v>
      </c>
      <c r="EG11" s="56">
        <f t="shared" si="49"/>
        <v>0</v>
      </c>
      <c r="EH11" s="56">
        <f t="shared" si="49"/>
        <v>0</v>
      </c>
      <c r="EI11" s="56">
        <f t="shared" si="49"/>
        <v>0</v>
      </c>
      <c r="EJ11" s="56">
        <f t="shared" si="49"/>
        <v>0</v>
      </c>
      <c r="EK11" s="11">
        <f t="shared" si="50"/>
        <v>0</v>
      </c>
      <c r="EL11" s="11">
        <f t="shared" si="50"/>
        <v>0</v>
      </c>
      <c r="EM11" s="11">
        <f t="shared" si="50"/>
        <v>0</v>
      </c>
      <c r="EN11" s="11">
        <f t="shared" si="50"/>
        <v>0</v>
      </c>
      <c r="EO11" s="56">
        <f t="shared" si="51"/>
        <v>0</v>
      </c>
      <c r="EP11" s="56">
        <f t="shared" si="51"/>
        <v>0</v>
      </c>
      <c r="EQ11" s="56">
        <f t="shared" si="51"/>
        <v>0</v>
      </c>
      <c r="ER11" s="56">
        <f t="shared" si="51"/>
        <v>0</v>
      </c>
      <c r="ES11" s="11">
        <f t="shared" si="52"/>
        <v>0</v>
      </c>
      <c r="ET11" s="11">
        <f t="shared" si="52"/>
        <v>0</v>
      </c>
      <c r="EU11" s="11">
        <f t="shared" si="52"/>
        <v>0</v>
      </c>
      <c r="EV11" s="11">
        <f t="shared" si="52"/>
        <v>0</v>
      </c>
      <c r="EW11" s="56">
        <f t="shared" si="53"/>
        <v>0</v>
      </c>
      <c r="EX11" s="56">
        <f t="shared" si="53"/>
        <v>0</v>
      </c>
      <c r="EY11" s="56">
        <f t="shared" si="53"/>
        <v>0</v>
      </c>
      <c r="EZ11" s="56">
        <f t="shared" si="53"/>
        <v>0</v>
      </c>
      <c r="FA11" s="11">
        <f t="shared" si="54"/>
        <v>0</v>
      </c>
      <c r="FB11" s="11">
        <f t="shared" si="54"/>
        <v>0</v>
      </c>
      <c r="FC11" s="11">
        <f t="shared" si="54"/>
        <v>0</v>
      </c>
      <c r="FD11" s="11">
        <f t="shared" si="54"/>
        <v>0</v>
      </c>
    </row>
    <row r="12" spans="1:156" ht="11.25">
      <c r="A12" s="15"/>
      <c r="B12" s="186"/>
      <c r="C12" s="158"/>
      <c r="D12" s="3"/>
      <c r="E12" s="6"/>
      <c r="F12" s="6"/>
      <c r="G12" s="6"/>
      <c r="H12" s="6"/>
      <c r="I12" s="5"/>
      <c r="J12" s="6"/>
      <c r="K12" s="7"/>
      <c r="L12" s="4"/>
      <c r="M12" s="4"/>
      <c r="N12" s="4"/>
      <c r="O12" s="4"/>
      <c r="P12" s="3"/>
      <c r="Q12" s="5"/>
      <c r="R12" s="8"/>
      <c r="S12" s="9"/>
      <c r="T12" s="7"/>
      <c r="U12" s="4"/>
      <c r="V12" s="4"/>
      <c r="W12" s="4"/>
      <c r="X12" s="4"/>
      <c r="Y12" s="3"/>
      <c r="Z12" s="5"/>
      <c r="AA12" s="8"/>
      <c r="AB12" s="9"/>
      <c r="AC12" s="7"/>
      <c r="AD12" s="4"/>
      <c r="AE12" s="4"/>
      <c r="AF12" s="4"/>
      <c r="AG12" s="4"/>
      <c r="AH12" s="3"/>
      <c r="AI12" s="5"/>
      <c r="AJ12" s="8"/>
      <c r="AK12" s="9"/>
      <c r="AL12" s="7"/>
      <c r="AM12" s="4"/>
      <c r="AN12" s="4"/>
      <c r="AO12" s="4"/>
      <c r="AP12" s="4"/>
      <c r="AQ12" s="3"/>
      <c r="AR12" s="5"/>
      <c r="AS12" s="8"/>
      <c r="AT12" s="9"/>
      <c r="AU12" s="7"/>
      <c r="AV12" s="4"/>
      <c r="AW12" s="4"/>
      <c r="AX12" s="4"/>
      <c r="AY12" s="4"/>
      <c r="AZ12" s="3"/>
      <c r="BA12" s="5"/>
      <c r="BB12" s="8"/>
      <c r="BC12" s="9"/>
      <c r="BD12" s="7"/>
      <c r="BE12" s="4"/>
      <c r="BF12" s="4"/>
      <c r="BG12" s="4"/>
      <c r="BH12" s="4"/>
      <c r="BI12" s="3"/>
      <c r="BJ12" s="5"/>
      <c r="BK12" s="8"/>
      <c r="BL12" s="9"/>
      <c r="BM12" s="7"/>
      <c r="BN12" s="4"/>
      <c r="BO12" s="4"/>
      <c r="BP12" s="4"/>
      <c r="BQ12" s="4"/>
      <c r="BR12" s="3"/>
      <c r="BS12" s="5"/>
      <c r="BT12" s="8"/>
      <c r="BU12" s="9"/>
      <c r="BV12" s="7"/>
      <c r="BW12" s="4"/>
      <c r="BX12" s="4"/>
      <c r="BY12" s="4"/>
      <c r="BZ12" s="4"/>
      <c r="CA12" s="3"/>
      <c r="CB12" s="5"/>
      <c r="CC12" s="8"/>
      <c r="CD12" s="9"/>
      <c r="CE12" s="7"/>
      <c r="CF12" s="4"/>
      <c r="CG12" s="4"/>
      <c r="CH12" s="4"/>
      <c r="CI12" s="4"/>
      <c r="CJ12" s="3"/>
      <c r="CK12" s="5"/>
      <c r="CL12" s="8"/>
      <c r="CM12" s="9"/>
      <c r="CN12" s="7"/>
      <c r="CO12" s="4"/>
      <c r="CP12" s="4"/>
      <c r="CQ12" s="4"/>
      <c r="CR12" s="4"/>
      <c r="CS12" s="3"/>
      <c r="CT12" s="5"/>
      <c r="CU12" s="8"/>
      <c r="CV12" s="9"/>
      <c r="CW12" s="7"/>
      <c r="CX12" s="4"/>
      <c r="CY12" s="4"/>
      <c r="CZ12" s="4"/>
      <c r="DA12" s="4"/>
      <c r="DB12" s="3"/>
      <c r="DC12" s="5"/>
      <c r="DD12" s="8"/>
      <c r="DE12" s="9"/>
      <c r="DF12" s="7"/>
      <c r="DI12" s="56"/>
      <c r="DJ12" s="56"/>
      <c r="DK12" s="56"/>
      <c r="DL12" s="56"/>
      <c r="DQ12" s="56"/>
      <c r="DR12" s="56"/>
      <c r="DS12" s="56"/>
      <c r="DT12" s="56"/>
      <c r="DY12" s="56"/>
      <c r="DZ12" s="56"/>
      <c r="EA12" s="56"/>
      <c r="EB12" s="56"/>
      <c r="EG12" s="56"/>
      <c r="EH12" s="56"/>
      <c r="EI12" s="56"/>
      <c r="EJ12" s="56"/>
      <c r="EO12" s="56"/>
      <c r="EP12" s="56"/>
      <c r="EQ12" s="56"/>
      <c r="ER12" s="56"/>
      <c r="EW12" s="56"/>
      <c r="EX12" s="56"/>
      <c r="EY12" s="56"/>
      <c r="EZ12" s="56"/>
    </row>
    <row r="13" spans="1:110" ht="11.25">
      <c r="A13" s="1"/>
      <c r="B13" s="164" t="s">
        <v>104</v>
      </c>
      <c r="C13" s="2"/>
      <c r="D13" s="3"/>
      <c r="E13" s="4"/>
      <c r="F13" s="4"/>
      <c r="G13" s="69" t="s">
        <v>80</v>
      </c>
      <c r="H13" s="4"/>
      <c r="I13" s="5"/>
      <c r="J13" s="6"/>
      <c r="K13" s="1">
        <f>Geweer!K1</f>
        <v>2004</v>
      </c>
      <c r="L13" s="4"/>
      <c r="M13" s="4" t="s">
        <v>81</v>
      </c>
      <c r="N13" s="4"/>
      <c r="O13" s="4"/>
      <c r="P13" s="187">
        <f>Geweer!P1</f>
        <v>38368.44270613426</v>
      </c>
      <c r="Q13" s="82"/>
      <c r="R13" s="188">
        <f>Geweer!R1</f>
        <v>38368.44270613426</v>
      </c>
      <c r="S13" s="189">
        <f>Geweer!S1</f>
        <v>38368.44270613426</v>
      </c>
      <c r="T13" s="7"/>
      <c r="U13" s="4"/>
      <c r="V13" s="4"/>
      <c r="W13" s="4"/>
      <c r="X13" s="4"/>
      <c r="Y13" s="3"/>
      <c r="Z13" s="3"/>
      <c r="AA13" s="8"/>
      <c r="AB13" s="9"/>
      <c r="AC13" s="8"/>
      <c r="AD13" s="4"/>
      <c r="AE13" s="4"/>
      <c r="AF13" s="4"/>
      <c r="AG13" s="4"/>
      <c r="AH13" s="3"/>
      <c r="AI13" s="3"/>
      <c r="AJ13" s="8"/>
      <c r="AK13" s="9"/>
      <c r="AL13" s="8"/>
      <c r="AM13" s="4"/>
      <c r="AN13" s="4"/>
      <c r="AO13" s="4"/>
      <c r="AP13" s="4"/>
      <c r="AQ13" s="3"/>
      <c r="AR13" s="3"/>
      <c r="AS13" s="8"/>
      <c r="AT13" s="9"/>
      <c r="AU13" s="8"/>
      <c r="AV13" s="4"/>
      <c r="AW13" s="4"/>
      <c r="AX13" s="4"/>
      <c r="AY13" s="4"/>
      <c r="AZ13" s="3"/>
      <c r="BA13" s="3"/>
      <c r="BB13" s="8"/>
      <c r="BC13" s="9"/>
      <c r="BD13" s="8"/>
      <c r="BE13" s="4"/>
      <c r="BF13" s="4"/>
      <c r="BG13" s="4"/>
      <c r="BH13" s="4"/>
      <c r="BI13" s="3"/>
      <c r="BJ13" s="3"/>
      <c r="BK13" s="8"/>
      <c r="BL13" s="9"/>
      <c r="BM13" s="8"/>
      <c r="BN13" s="4"/>
      <c r="BO13" s="4"/>
      <c r="BP13" s="4"/>
      <c r="BQ13" s="4"/>
      <c r="BR13" s="3"/>
      <c r="BS13" s="3"/>
      <c r="BT13" s="8"/>
      <c r="BU13" s="9"/>
      <c r="BV13" s="8"/>
      <c r="BW13" s="4"/>
      <c r="BX13" s="4"/>
      <c r="BY13" s="4"/>
      <c r="BZ13" s="4"/>
      <c r="CA13" s="3"/>
      <c r="CB13" s="3"/>
      <c r="CC13" s="8"/>
      <c r="CD13" s="9"/>
      <c r="CE13" s="8"/>
      <c r="CF13" s="4"/>
      <c r="CG13" s="4"/>
      <c r="CH13" s="4"/>
      <c r="CI13" s="4"/>
      <c r="CJ13" s="3"/>
      <c r="CK13" s="3"/>
      <c r="CL13" s="8"/>
      <c r="CM13" s="9"/>
      <c r="CN13" s="8"/>
      <c r="CO13" s="4"/>
      <c r="CP13" s="4"/>
      <c r="CQ13" s="4"/>
      <c r="CR13" s="4"/>
      <c r="CS13" s="3"/>
      <c r="CT13" s="3"/>
      <c r="CU13" s="3"/>
      <c r="CV13" s="9"/>
      <c r="CW13" s="3"/>
      <c r="CX13" s="4"/>
      <c r="CY13" s="4"/>
      <c r="CZ13" s="4"/>
      <c r="DA13" s="4"/>
      <c r="DB13" s="3"/>
      <c r="DC13" s="3"/>
      <c r="DD13" s="3"/>
      <c r="DE13" s="9"/>
      <c r="DF13" s="3"/>
    </row>
    <row r="14" spans="1:110" ht="12" thickBot="1">
      <c r="A14" s="1"/>
      <c r="B14" s="6"/>
      <c r="C14" s="13"/>
      <c r="D14" s="14"/>
      <c r="E14" s="6"/>
      <c r="F14" s="15"/>
      <c r="G14" s="6"/>
      <c r="H14" s="6"/>
      <c r="I14" s="5"/>
      <c r="J14" s="6"/>
      <c r="K14" s="7"/>
      <c r="L14" s="4"/>
      <c r="M14" s="4" t="s">
        <v>82</v>
      </c>
      <c r="N14" s="4"/>
      <c r="O14" s="4"/>
      <c r="P14" s="187">
        <f>Geweer!P1</f>
        <v>38368.44270613426</v>
      </c>
      <c r="Q14" s="82"/>
      <c r="R14" s="188">
        <f>Geweer!R1</f>
        <v>38368.44270613426</v>
      </c>
      <c r="S14" s="189">
        <f>Geweer!S1</f>
        <v>38368.44270613426</v>
      </c>
      <c r="T14" s="7"/>
      <c r="U14" s="4"/>
      <c r="V14" s="4"/>
      <c r="W14" s="4"/>
      <c r="X14" s="4"/>
      <c r="Y14" s="3"/>
      <c r="Z14" s="3"/>
      <c r="AA14" s="8"/>
      <c r="AB14" s="9"/>
      <c r="AC14" s="8"/>
      <c r="AD14" s="4"/>
      <c r="AE14" s="4"/>
      <c r="AF14" s="4"/>
      <c r="AG14" s="4"/>
      <c r="AH14" s="3"/>
      <c r="AI14" s="3"/>
      <c r="AJ14" s="8"/>
      <c r="AK14" s="9"/>
      <c r="AL14" s="8"/>
      <c r="AM14" s="4"/>
      <c r="AN14" s="4"/>
      <c r="AO14" s="4"/>
      <c r="AP14" s="4"/>
      <c r="AQ14" s="3"/>
      <c r="AR14" s="3"/>
      <c r="AS14" s="8"/>
      <c r="AT14" s="9"/>
      <c r="AU14" s="8"/>
      <c r="AV14" s="4"/>
      <c r="AW14" s="4"/>
      <c r="AX14" s="4"/>
      <c r="AY14" s="4"/>
      <c r="AZ14" s="3"/>
      <c r="BA14" s="3"/>
      <c r="BB14" s="8"/>
      <c r="BC14" s="9"/>
      <c r="BD14" s="8"/>
      <c r="BE14" s="4"/>
      <c r="BF14" s="4"/>
      <c r="BG14" s="4"/>
      <c r="BH14" s="4"/>
      <c r="BI14" s="3"/>
      <c r="BJ14" s="3"/>
      <c r="BK14" s="8"/>
      <c r="BL14" s="9"/>
      <c r="BM14" s="8"/>
      <c r="BN14" s="4"/>
      <c r="BO14" s="4"/>
      <c r="BP14" s="4"/>
      <c r="BQ14" s="4"/>
      <c r="BR14" s="3"/>
      <c r="BS14" s="3"/>
      <c r="BT14" s="8"/>
      <c r="BU14" s="9"/>
      <c r="BV14" s="8"/>
      <c r="BW14" s="4"/>
      <c r="BX14" s="4"/>
      <c r="BY14" s="4"/>
      <c r="BZ14" s="4"/>
      <c r="CA14" s="3"/>
      <c r="CB14" s="3"/>
      <c r="CC14" s="8"/>
      <c r="CD14" s="9"/>
      <c r="CE14" s="8"/>
      <c r="CF14" s="4"/>
      <c r="CG14" s="4"/>
      <c r="CH14" s="4"/>
      <c r="CI14" s="4"/>
      <c r="CJ14" s="3"/>
      <c r="CK14" s="3"/>
      <c r="CL14" s="8"/>
      <c r="CM14" s="9"/>
      <c r="CN14" s="8"/>
      <c r="CO14" s="4"/>
      <c r="CP14" s="4"/>
      <c r="CQ14" s="4"/>
      <c r="CR14" s="4"/>
      <c r="CS14" s="3"/>
      <c r="CT14" s="3"/>
      <c r="CU14" s="3"/>
      <c r="CV14" s="9"/>
      <c r="CW14" s="3"/>
      <c r="CX14" s="4"/>
      <c r="CY14" s="4"/>
      <c r="CZ14" s="4"/>
      <c r="DA14" s="4"/>
      <c r="DB14" s="3"/>
      <c r="DC14" s="3"/>
      <c r="DD14" s="3"/>
      <c r="DE14" s="9"/>
      <c r="DF14" s="3"/>
    </row>
    <row r="15" spans="1:110" ht="12" thickBot="1">
      <c r="A15" s="1"/>
      <c r="B15" s="6"/>
      <c r="C15" s="2"/>
      <c r="D15" s="3"/>
      <c r="E15" s="16"/>
      <c r="F15" s="17" t="s">
        <v>1</v>
      </c>
      <c r="G15" s="18"/>
      <c r="H15" s="19"/>
      <c r="I15" s="5"/>
      <c r="J15" s="6"/>
      <c r="K15" s="8"/>
      <c r="L15" s="16"/>
      <c r="M15" s="17" t="s">
        <v>2</v>
      </c>
      <c r="N15" s="18"/>
      <c r="O15" s="19"/>
      <c r="P15" s="5"/>
      <c r="Q15" s="5"/>
      <c r="R15" s="8"/>
      <c r="S15" s="9"/>
      <c r="T15" s="8"/>
      <c r="U15" s="16"/>
      <c r="V15" s="17" t="s">
        <v>3</v>
      </c>
      <c r="W15" s="18"/>
      <c r="X15" s="19"/>
      <c r="Y15" s="5"/>
      <c r="Z15" s="5"/>
      <c r="AA15" s="8"/>
      <c r="AB15" s="9"/>
      <c r="AC15" s="8"/>
      <c r="AD15" s="16"/>
      <c r="AE15" s="17" t="s">
        <v>4</v>
      </c>
      <c r="AF15" s="18"/>
      <c r="AG15" s="19"/>
      <c r="AH15" s="5"/>
      <c r="AI15" s="5"/>
      <c r="AJ15" s="8"/>
      <c r="AK15" s="9"/>
      <c r="AL15" s="8"/>
      <c r="AM15" s="16"/>
      <c r="AN15" s="17" t="s">
        <v>5</v>
      </c>
      <c r="AO15" s="18"/>
      <c r="AP15" s="19"/>
      <c r="AQ15" s="5"/>
      <c r="AR15" s="5"/>
      <c r="AS15" s="8"/>
      <c r="AT15" s="9"/>
      <c r="AU15" s="8"/>
      <c r="AV15" s="16"/>
      <c r="AW15" s="17" t="s">
        <v>6</v>
      </c>
      <c r="AX15" s="18"/>
      <c r="AY15" s="19"/>
      <c r="AZ15" s="5"/>
      <c r="BA15" s="5"/>
      <c r="BB15" s="8"/>
      <c r="BC15" s="9"/>
      <c r="BD15" s="8"/>
      <c r="BE15" s="16"/>
      <c r="BF15" s="17" t="s">
        <v>7</v>
      </c>
      <c r="BG15" s="18"/>
      <c r="BH15" s="19"/>
      <c r="BI15" s="5"/>
      <c r="BJ15" s="5"/>
      <c r="BK15" s="8"/>
      <c r="BL15" s="9"/>
      <c r="BM15" s="8"/>
      <c r="BN15" s="16"/>
      <c r="BO15" s="17" t="s">
        <v>8</v>
      </c>
      <c r="BP15" s="18"/>
      <c r="BQ15" s="19"/>
      <c r="BR15" s="5"/>
      <c r="BS15" s="5"/>
      <c r="BT15" s="8"/>
      <c r="BU15" s="9"/>
      <c r="BV15" s="8"/>
      <c r="BW15" s="16"/>
      <c r="BX15" s="17" t="s">
        <v>9</v>
      </c>
      <c r="BY15" s="18"/>
      <c r="BZ15" s="19"/>
      <c r="CA15" s="5"/>
      <c r="CB15" s="5"/>
      <c r="CC15" s="8"/>
      <c r="CD15" s="9"/>
      <c r="CE15" s="8"/>
      <c r="CF15" s="16"/>
      <c r="CG15" s="17" t="s">
        <v>10</v>
      </c>
      <c r="CH15" s="18"/>
      <c r="CI15" s="19"/>
      <c r="CJ15" s="5"/>
      <c r="CK15" s="5"/>
      <c r="CL15" s="8"/>
      <c r="CM15" s="9"/>
      <c r="CN15" s="8"/>
      <c r="CO15" s="16"/>
      <c r="CP15" s="17" t="s">
        <v>11</v>
      </c>
      <c r="CQ15" s="18"/>
      <c r="CR15" s="19"/>
      <c r="CS15" s="5"/>
      <c r="CT15" s="5"/>
      <c r="CU15" s="8"/>
      <c r="CV15" s="9"/>
      <c r="CW15" s="8"/>
      <c r="CX15" s="16"/>
      <c r="CY15" s="17" t="s">
        <v>12</v>
      </c>
      <c r="CZ15" s="18"/>
      <c r="DA15" s="19"/>
      <c r="DB15" s="5"/>
      <c r="DC15" s="5"/>
      <c r="DD15" s="8"/>
      <c r="DE15" s="9"/>
      <c r="DF15" s="8"/>
    </row>
    <row r="16" spans="1:110" ht="12" thickBot="1">
      <c r="A16" s="1"/>
      <c r="B16" s="6"/>
      <c r="C16" s="2"/>
      <c r="D16" s="20" t="s">
        <v>13</v>
      </c>
      <c r="E16" s="21" t="s">
        <v>14</v>
      </c>
      <c r="F16" s="22" t="s">
        <v>14</v>
      </c>
      <c r="G16" s="22" t="s">
        <v>14</v>
      </c>
      <c r="H16" s="23" t="s">
        <v>14</v>
      </c>
      <c r="I16" s="24" t="s">
        <v>15</v>
      </c>
      <c r="J16" s="25"/>
      <c r="K16" s="26" t="s">
        <v>77</v>
      </c>
      <c r="L16" s="21" t="s">
        <v>14</v>
      </c>
      <c r="M16" s="22" t="s">
        <v>14</v>
      </c>
      <c r="N16" s="22" t="s">
        <v>14</v>
      </c>
      <c r="O16" s="23" t="s">
        <v>14</v>
      </c>
      <c r="P16" s="24" t="s">
        <v>15</v>
      </c>
      <c r="Q16" s="27"/>
      <c r="R16" s="26" t="s">
        <v>77</v>
      </c>
      <c r="S16" s="28" t="s">
        <v>15</v>
      </c>
      <c r="T16" s="26" t="s">
        <v>77</v>
      </c>
      <c r="U16" s="21" t="s">
        <v>14</v>
      </c>
      <c r="V16" s="22" t="s">
        <v>14</v>
      </c>
      <c r="W16" s="22" t="s">
        <v>14</v>
      </c>
      <c r="X16" s="23" t="s">
        <v>14</v>
      </c>
      <c r="Y16" s="24" t="s">
        <v>15</v>
      </c>
      <c r="Z16" s="27"/>
      <c r="AA16" s="26" t="s">
        <v>77</v>
      </c>
      <c r="AB16" s="28" t="s">
        <v>15</v>
      </c>
      <c r="AC16" s="26" t="s">
        <v>77</v>
      </c>
      <c r="AD16" s="21" t="s">
        <v>14</v>
      </c>
      <c r="AE16" s="22" t="s">
        <v>14</v>
      </c>
      <c r="AF16" s="22" t="s">
        <v>14</v>
      </c>
      <c r="AG16" s="23" t="s">
        <v>14</v>
      </c>
      <c r="AH16" s="24" t="s">
        <v>15</v>
      </c>
      <c r="AI16" s="27"/>
      <c r="AJ16" s="26" t="s">
        <v>77</v>
      </c>
      <c r="AK16" s="28" t="s">
        <v>15</v>
      </c>
      <c r="AL16" s="26" t="s">
        <v>77</v>
      </c>
      <c r="AM16" s="21" t="s">
        <v>14</v>
      </c>
      <c r="AN16" s="22" t="s">
        <v>14</v>
      </c>
      <c r="AO16" s="22" t="s">
        <v>14</v>
      </c>
      <c r="AP16" s="23" t="s">
        <v>14</v>
      </c>
      <c r="AQ16" s="24" t="s">
        <v>15</v>
      </c>
      <c r="AR16" s="27"/>
      <c r="AS16" s="26" t="s">
        <v>77</v>
      </c>
      <c r="AT16" s="28" t="s">
        <v>15</v>
      </c>
      <c r="AU16" s="26" t="s">
        <v>77</v>
      </c>
      <c r="AV16" s="21" t="s">
        <v>14</v>
      </c>
      <c r="AW16" s="22" t="s">
        <v>14</v>
      </c>
      <c r="AX16" s="22" t="s">
        <v>14</v>
      </c>
      <c r="AY16" s="23" t="s">
        <v>14</v>
      </c>
      <c r="AZ16" s="24" t="s">
        <v>15</v>
      </c>
      <c r="BA16" s="27"/>
      <c r="BB16" s="26" t="s">
        <v>77</v>
      </c>
      <c r="BC16" s="28" t="s">
        <v>15</v>
      </c>
      <c r="BD16" s="26" t="s">
        <v>77</v>
      </c>
      <c r="BE16" s="21" t="s">
        <v>14</v>
      </c>
      <c r="BF16" s="22" t="s">
        <v>14</v>
      </c>
      <c r="BG16" s="22" t="s">
        <v>14</v>
      </c>
      <c r="BH16" s="23" t="s">
        <v>14</v>
      </c>
      <c r="BI16" s="24" t="s">
        <v>15</v>
      </c>
      <c r="BJ16" s="27"/>
      <c r="BK16" s="26" t="s">
        <v>77</v>
      </c>
      <c r="BL16" s="28" t="s">
        <v>15</v>
      </c>
      <c r="BM16" s="26" t="s">
        <v>77</v>
      </c>
      <c r="BN16" s="21" t="s">
        <v>14</v>
      </c>
      <c r="BO16" s="22" t="s">
        <v>14</v>
      </c>
      <c r="BP16" s="22" t="s">
        <v>14</v>
      </c>
      <c r="BQ16" s="23" t="s">
        <v>14</v>
      </c>
      <c r="BR16" s="24" t="s">
        <v>15</v>
      </c>
      <c r="BS16" s="27"/>
      <c r="BT16" s="26" t="s">
        <v>77</v>
      </c>
      <c r="BU16" s="28" t="s">
        <v>15</v>
      </c>
      <c r="BV16" s="26" t="s">
        <v>77</v>
      </c>
      <c r="BW16" s="21" t="s">
        <v>14</v>
      </c>
      <c r="BX16" s="22" t="s">
        <v>14</v>
      </c>
      <c r="BY16" s="22" t="s">
        <v>14</v>
      </c>
      <c r="BZ16" s="23" t="s">
        <v>14</v>
      </c>
      <c r="CA16" s="24" t="s">
        <v>15</v>
      </c>
      <c r="CB16" s="27"/>
      <c r="CC16" s="26" t="s">
        <v>77</v>
      </c>
      <c r="CD16" s="28" t="s">
        <v>15</v>
      </c>
      <c r="CE16" s="26" t="s">
        <v>77</v>
      </c>
      <c r="CF16" s="21" t="s">
        <v>14</v>
      </c>
      <c r="CG16" s="22" t="s">
        <v>14</v>
      </c>
      <c r="CH16" s="22" t="s">
        <v>14</v>
      </c>
      <c r="CI16" s="23" t="s">
        <v>14</v>
      </c>
      <c r="CJ16" s="24" t="s">
        <v>15</v>
      </c>
      <c r="CK16" s="27"/>
      <c r="CL16" s="26" t="s">
        <v>77</v>
      </c>
      <c r="CM16" s="28" t="s">
        <v>15</v>
      </c>
      <c r="CN16" s="26" t="s">
        <v>77</v>
      </c>
      <c r="CO16" s="21" t="s">
        <v>14</v>
      </c>
      <c r="CP16" s="22" t="s">
        <v>14</v>
      </c>
      <c r="CQ16" s="22" t="s">
        <v>14</v>
      </c>
      <c r="CR16" s="23" t="s">
        <v>14</v>
      </c>
      <c r="CS16" s="24" t="s">
        <v>15</v>
      </c>
      <c r="CT16" s="27"/>
      <c r="CU16" s="26" t="s">
        <v>77</v>
      </c>
      <c r="CV16" s="28" t="s">
        <v>15</v>
      </c>
      <c r="CW16" s="26" t="s">
        <v>77</v>
      </c>
      <c r="CX16" s="21" t="s">
        <v>14</v>
      </c>
      <c r="CY16" s="22" t="s">
        <v>14</v>
      </c>
      <c r="CZ16" s="22" t="s">
        <v>14</v>
      </c>
      <c r="DA16" s="23" t="s">
        <v>14</v>
      </c>
      <c r="DB16" s="24" t="s">
        <v>15</v>
      </c>
      <c r="DC16" s="27"/>
      <c r="DD16" s="26" t="s">
        <v>77</v>
      </c>
      <c r="DE16" s="28" t="s">
        <v>15</v>
      </c>
      <c r="DF16" s="26" t="s">
        <v>77</v>
      </c>
    </row>
    <row r="17" spans="1:158" ht="12" thickBot="1">
      <c r="A17" s="29" t="s">
        <v>16</v>
      </c>
      <c r="B17" s="30" t="s">
        <v>17</v>
      </c>
      <c r="C17" s="31" t="s">
        <v>18</v>
      </c>
      <c r="D17" s="32" t="s">
        <v>19</v>
      </c>
      <c r="E17" s="33">
        <v>1</v>
      </c>
      <c r="F17" s="34">
        <v>2</v>
      </c>
      <c r="G17" s="34">
        <v>3</v>
      </c>
      <c r="H17" s="35">
        <v>4</v>
      </c>
      <c r="I17" s="36" t="s">
        <v>76</v>
      </c>
      <c r="J17" s="37"/>
      <c r="K17" s="38" t="s">
        <v>76</v>
      </c>
      <c r="L17" s="33">
        <v>5</v>
      </c>
      <c r="M17" s="34">
        <v>6</v>
      </c>
      <c r="N17" s="34">
        <v>7</v>
      </c>
      <c r="O17" s="35">
        <v>8</v>
      </c>
      <c r="P17" s="36" t="s">
        <v>76</v>
      </c>
      <c r="Q17" s="39"/>
      <c r="R17" s="38" t="s">
        <v>76</v>
      </c>
      <c r="S17" s="40" t="s">
        <v>20</v>
      </c>
      <c r="T17" s="38" t="s">
        <v>20</v>
      </c>
      <c r="U17" s="33">
        <v>9</v>
      </c>
      <c r="V17" s="34">
        <v>10</v>
      </c>
      <c r="W17" s="34">
        <v>11</v>
      </c>
      <c r="X17" s="35">
        <v>12</v>
      </c>
      <c r="Y17" s="36" t="s">
        <v>76</v>
      </c>
      <c r="Z17" s="39"/>
      <c r="AA17" s="38" t="s">
        <v>76</v>
      </c>
      <c r="AB17" s="40" t="s">
        <v>20</v>
      </c>
      <c r="AC17" s="38" t="s">
        <v>20</v>
      </c>
      <c r="AD17" s="33">
        <v>13</v>
      </c>
      <c r="AE17" s="34">
        <v>14</v>
      </c>
      <c r="AF17" s="34">
        <v>15</v>
      </c>
      <c r="AG17" s="35">
        <v>16</v>
      </c>
      <c r="AH17" s="36" t="s">
        <v>76</v>
      </c>
      <c r="AI17" s="39"/>
      <c r="AJ17" s="38" t="s">
        <v>76</v>
      </c>
      <c r="AK17" s="40" t="s">
        <v>20</v>
      </c>
      <c r="AL17" s="38" t="s">
        <v>20</v>
      </c>
      <c r="AM17" s="33">
        <v>17</v>
      </c>
      <c r="AN17" s="34">
        <v>18</v>
      </c>
      <c r="AO17" s="34">
        <v>19</v>
      </c>
      <c r="AP17" s="35">
        <v>20</v>
      </c>
      <c r="AQ17" s="36" t="s">
        <v>76</v>
      </c>
      <c r="AR17" s="39"/>
      <c r="AS17" s="38" t="s">
        <v>76</v>
      </c>
      <c r="AT17" s="40" t="s">
        <v>20</v>
      </c>
      <c r="AU17" s="38" t="s">
        <v>20</v>
      </c>
      <c r="AV17" s="33">
        <v>21</v>
      </c>
      <c r="AW17" s="34">
        <v>22</v>
      </c>
      <c r="AX17" s="34">
        <v>23</v>
      </c>
      <c r="AY17" s="35">
        <v>24</v>
      </c>
      <c r="AZ17" s="36" t="s">
        <v>76</v>
      </c>
      <c r="BA17" s="39"/>
      <c r="BB17" s="38" t="s">
        <v>76</v>
      </c>
      <c r="BC17" s="40" t="s">
        <v>20</v>
      </c>
      <c r="BD17" s="38" t="s">
        <v>20</v>
      </c>
      <c r="BE17" s="33">
        <v>25</v>
      </c>
      <c r="BF17" s="34">
        <v>26</v>
      </c>
      <c r="BG17" s="34">
        <v>27</v>
      </c>
      <c r="BH17" s="35">
        <v>28</v>
      </c>
      <c r="BI17" s="36" t="s">
        <v>76</v>
      </c>
      <c r="BJ17" s="39"/>
      <c r="BK17" s="38" t="s">
        <v>76</v>
      </c>
      <c r="BL17" s="40" t="s">
        <v>20</v>
      </c>
      <c r="BM17" s="38" t="s">
        <v>20</v>
      </c>
      <c r="BN17" s="33">
        <v>29</v>
      </c>
      <c r="BO17" s="34">
        <v>30</v>
      </c>
      <c r="BP17" s="34">
        <v>31</v>
      </c>
      <c r="BQ17" s="35">
        <v>32</v>
      </c>
      <c r="BR17" s="36" t="s">
        <v>76</v>
      </c>
      <c r="BS17" s="39"/>
      <c r="BT17" s="38" t="s">
        <v>76</v>
      </c>
      <c r="BU17" s="40" t="s">
        <v>20</v>
      </c>
      <c r="BV17" s="38" t="s">
        <v>20</v>
      </c>
      <c r="BW17" s="33">
        <v>33</v>
      </c>
      <c r="BX17" s="34">
        <v>34</v>
      </c>
      <c r="BY17" s="34">
        <v>35</v>
      </c>
      <c r="BZ17" s="35">
        <v>36</v>
      </c>
      <c r="CA17" s="36" t="s">
        <v>76</v>
      </c>
      <c r="CB17" s="39"/>
      <c r="CC17" s="38" t="s">
        <v>76</v>
      </c>
      <c r="CD17" s="40" t="s">
        <v>20</v>
      </c>
      <c r="CE17" s="38" t="s">
        <v>20</v>
      </c>
      <c r="CF17" s="33">
        <v>37</v>
      </c>
      <c r="CG17" s="34">
        <v>38</v>
      </c>
      <c r="CH17" s="34">
        <v>39</v>
      </c>
      <c r="CI17" s="35">
        <v>40</v>
      </c>
      <c r="CJ17" s="36" t="s">
        <v>76</v>
      </c>
      <c r="CK17" s="39"/>
      <c r="CL17" s="38" t="s">
        <v>76</v>
      </c>
      <c r="CM17" s="40" t="s">
        <v>20</v>
      </c>
      <c r="CN17" s="38" t="s">
        <v>20</v>
      </c>
      <c r="CO17" s="33">
        <v>41</v>
      </c>
      <c r="CP17" s="34">
        <v>42</v>
      </c>
      <c r="CQ17" s="34">
        <v>43</v>
      </c>
      <c r="CR17" s="35">
        <v>44</v>
      </c>
      <c r="CS17" s="36" t="s">
        <v>76</v>
      </c>
      <c r="CT17" s="39"/>
      <c r="CU17" s="38" t="s">
        <v>76</v>
      </c>
      <c r="CV17" s="40" t="s">
        <v>20</v>
      </c>
      <c r="CW17" s="38" t="s">
        <v>20</v>
      </c>
      <c r="CX17" s="33">
        <v>45</v>
      </c>
      <c r="CY17" s="34">
        <v>46</v>
      </c>
      <c r="CZ17" s="34">
        <v>47</v>
      </c>
      <c r="DA17" s="35">
        <v>48</v>
      </c>
      <c r="DB17" s="36" t="s">
        <v>76</v>
      </c>
      <c r="DC17" s="39"/>
      <c r="DD17" s="38" t="s">
        <v>76</v>
      </c>
      <c r="DE17" s="40" t="s">
        <v>20</v>
      </c>
      <c r="DF17" s="38" t="s">
        <v>20</v>
      </c>
      <c r="DJ17" s="41" t="s">
        <v>21</v>
      </c>
      <c r="DN17" s="41" t="s">
        <v>22</v>
      </c>
      <c r="DR17" s="41" t="s">
        <v>23</v>
      </c>
      <c r="DV17" s="41" t="s">
        <v>24</v>
      </c>
      <c r="DZ17" s="41" t="s">
        <v>25</v>
      </c>
      <c r="ED17" s="41" t="s">
        <v>26</v>
      </c>
      <c r="EH17" s="41" t="s">
        <v>27</v>
      </c>
      <c r="EL17" s="41" t="s">
        <v>28</v>
      </c>
      <c r="EM17" s="41"/>
      <c r="EP17" s="41" t="s">
        <v>29</v>
      </c>
      <c r="ET17" s="41" t="s">
        <v>30</v>
      </c>
      <c r="EX17" s="41" t="s">
        <v>31</v>
      </c>
      <c r="FB17" s="41" t="s">
        <v>32</v>
      </c>
    </row>
    <row r="18" spans="1:160" ht="11.25">
      <c r="A18" s="184" t="s">
        <v>33</v>
      </c>
      <c r="B18" s="185" t="s">
        <v>102</v>
      </c>
      <c r="C18" s="73" t="s">
        <v>38</v>
      </c>
      <c r="D18" s="45">
        <f>IF(E18="","",SUM(DI18:FD18))</f>
      </c>
      <c r="E18" s="46"/>
      <c r="F18" s="46"/>
      <c r="G18" s="46"/>
      <c r="H18" s="46"/>
      <c r="I18" s="47">
        <f aca="true" t="shared" si="67" ref="I18:I24">IF(D18="","",SUM(E18:H18))</f>
      </c>
      <c r="J18" s="48">
        <f aca="true" t="shared" si="68" ref="J18:J24">IF(I18="",0,I18)</f>
        <v>0</v>
      </c>
      <c r="K18" s="49">
        <f aca="true" t="shared" si="69" ref="K18:K24">IF(I18="","",I18/SUM(DI18:DL18))</f>
      </c>
      <c r="L18" s="50"/>
      <c r="M18" s="50"/>
      <c r="N18" s="50"/>
      <c r="O18" s="50"/>
      <c r="P18" s="51">
        <f aca="true" t="shared" si="70" ref="P18:P24">IF(L18="","",SUM(L18:O18))</f>
      </c>
      <c r="Q18" s="52">
        <f aca="true" t="shared" si="71" ref="Q18:Q24">IF(P18="",0,P18)</f>
        <v>0</v>
      </c>
      <c r="R18" s="53">
        <f aca="true" t="shared" si="72" ref="R18:R24">IF(P18="","",P18/SUM(DM18:DP18))</f>
      </c>
      <c r="S18" s="54">
        <f aca="true" t="shared" si="73" ref="S18:S24">IF(P18="","",(I18+P18))</f>
      </c>
      <c r="T18" s="168">
        <f aca="true" t="shared" si="74" ref="T18:T24">IF(S18="","",S18/SUM(DI18:DP18))</f>
      </c>
      <c r="U18" s="50"/>
      <c r="V18" s="50"/>
      <c r="W18" s="50"/>
      <c r="X18" s="50"/>
      <c r="Y18" s="51">
        <f aca="true" t="shared" si="75" ref="Y18:Y24">IF(U18="","",SUM(U18:X18))</f>
      </c>
      <c r="Z18" s="52">
        <f aca="true" t="shared" si="76" ref="Z18:Z24">IF(Y18="",0,Y18)</f>
        <v>0</v>
      </c>
      <c r="AA18" s="55">
        <f aca="true" t="shared" si="77" ref="AA18:AA24">IF(Y18="","",Y18/SUM(DQ18:DT18))</f>
      </c>
      <c r="AB18" s="54">
        <f aca="true" t="shared" si="78" ref="AB18:AB24">IF(U18="","",(S18+Y18))</f>
      </c>
      <c r="AC18" s="49">
        <f aca="true" t="shared" si="79" ref="AC18:AC24">IF(U18="","",AB18/SUM(DI18:DT18))</f>
      </c>
      <c r="AD18" s="50"/>
      <c r="AE18" s="50"/>
      <c r="AF18" s="50"/>
      <c r="AG18" s="50"/>
      <c r="AH18" s="51">
        <f aca="true" t="shared" si="80" ref="AH18:AH24">IF(AD18="","",SUM(AD18:AG18))</f>
      </c>
      <c r="AI18" s="52">
        <f aca="true" t="shared" si="81" ref="AI18:AI24">IF(AH18="",0,AH18)</f>
        <v>0</v>
      </c>
      <c r="AJ18" s="55">
        <f aca="true" t="shared" si="82" ref="AJ18:AJ24">IF(AH18="","",AH18/SUM(DU18:DX18))</f>
      </c>
      <c r="AK18" s="54">
        <f aca="true" t="shared" si="83" ref="AK18:AK24">IF(AD18="","",(AB18+AH18))</f>
      </c>
      <c r="AL18" s="49">
        <f aca="true" t="shared" si="84" ref="AL18:AL24">IF(AD18="","",AK18/SUM(DI18:DX18))</f>
      </c>
      <c r="AM18" s="50"/>
      <c r="AN18" s="50"/>
      <c r="AO18" s="50"/>
      <c r="AP18" s="50"/>
      <c r="AQ18" s="51">
        <f aca="true" t="shared" si="85" ref="AQ18:AQ24">IF(AM18="","",SUM(AM18:AP18))</f>
      </c>
      <c r="AR18" s="52">
        <f aca="true" t="shared" si="86" ref="AR18:AR24">IF(AQ18="",0,AQ18)</f>
        <v>0</v>
      </c>
      <c r="AS18" s="55">
        <f>IF(AQ18="","",AQ18/SUM(DY18:EB18))</f>
      </c>
      <c r="AT18" s="54">
        <f aca="true" t="shared" si="87" ref="AT18:AT24">IF(AM18="","",(AK18+AQ18))</f>
      </c>
      <c r="AU18" s="49">
        <f>IF(AM18="","",AT18/SUM(DI18:EB18))</f>
      </c>
      <c r="AV18" s="50"/>
      <c r="AW18" s="50"/>
      <c r="AX18" s="50"/>
      <c r="AY18" s="50"/>
      <c r="AZ18" s="51">
        <f aca="true" t="shared" si="88" ref="AZ18:AZ24">IF(AV18="","",SUM(AV18:AY18))</f>
      </c>
      <c r="BA18" s="52">
        <f aca="true" t="shared" si="89" ref="BA18:BA24">IF(AZ18="",0,AZ18)</f>
        <v>0</v>
      </c>
      <c r="BB18" s="55">
        <f>IF(AZ18="","",AZ18/SUM(EC18:EF18))</f>
      </c>
      <c r="BC18" s="54">
        <f aca="true" t="shared" si="90" ref="BC18:BC24">IF(AV18="","",(AT18+AZ18))</f>
      </c>
      <c r="BD18" s="49">
        <f>IF(AV18="","",BC18/SUM(DI18:EF18))</f>
      </c>
      <c r="BE18" s="50"/>
      <c r="BF18" s="50"/>
      <c r="BG18" s="50"/>
      <c r="BH18" s="50"/>
      <c r="BI18" s="51">
        <f aca="true" t="shared" si="91" ref="BI18:BI24">IF(BE18="","",SUM(BE18:BH18))</f>
      </c>
      <c r="BJ18" s="52">
        <f aca="true" t="shared" si="92" ref="BJ18:BJ24">IF(BI18="",0,BI18)</f>
        <v>0</v>
      </c>
      <c r="BK18" s="55">
        <f>IF(BI18="","",BI18/SUM(EG18:EJ18))</f>
      </c>
      <c r="BL18" s="54">
        <f aca="true" t="shared" si="93" ref="BL18:BL24">IF(BE18="","",(BC18+BI18))</f>
      </c>
      <c r="BM18" s="49">
        <f>IF(BE18="","",BL18/SUM(DI18:EJ18))</f>
      </c>
      <c r="BN18" s="50"/>
      <c r="BO18" s="50"/>
      <c r="BP18" s="50"/>
      <c r="BQ18" s="50"/>
      <c r="BR18" s="51">
        <f aca="true" t="shared" si="94" ref="BR18:BR24">IF(BN18="","",SUM(BN18:BQ18))</f>
      </c>
      <c r="BS18" s="52">
        <f aca="true" t="shared" si="95" ref="BS18:BS24">IF(BR18="",0,BR18)</f>
        <v>0</v>
      </c>
      <c r="BT18" s="55">
        <f>IF(BR18="","",BR18/SUM(EK18:EN18))</f>
      </c>
      <c r="BU18" s="54">
        <f aca="true" t="shared" si="96" ref="BU18:BU24">IF(BN18="","",(BL18+BR18))</f>
      </c>
      <c r="BV18" s="49">
        <f>IF(BN18="","",BU18/SUM(DI18:EN18))</f>
      </c>
      <c r="BW18" s="50"/>
      <c r="BX18" s="50"/>
      <c r="BY18" s="50"/>
      <c r="BZ18" s="50"/>
      <c r="CA18" s="51">
        <f aca="true" t="shared" si="97" ref="CA18:CA24">IF(BW18="","",SUM(BW18:BZ18))</f>
      </c>
      <c r="CB18" s="52">
        <f aca="true" t="shared" si="98" ref="CB18:CB24">IF(CA18="",0,CA18)</f>
        <v>0</v>
      </c>
      <c r="CC18" s="55">
        <f>IF(CA18="","",CA18/SUM(EO18:ER18))</f>
      </c>
      <c r="CD18" s="54">
        <f aca="true" t="shared" si="99" ref="CD18:CD24">IF(BW18="","",(BU18+CA18))</f>
      </c>
      <c r="CE18" s="49">
        <f>IF(BW18="","",CD18/SUM(DI18:ER18))</f>
      </c>
      <c r="CF18" s="50"/>
      <c r="CG18" s="50"/>
      <c r="CH18" s="50"/>
      <c r="CI18" s="50"/>
      <c r="CJ18" s="51">
        <f aca="true" t="shared" si="100" ref="CJ18:CJ24">IF(CF18="","",SUM(CF18:CI18))</f>
      </c>
      <c r="CK18" s="52">
        <f aca="true" t="shared" si="101" ref="CK18:CK24">IF(CJ18="",0,CJ18)</f>
        <v>0</v>
      </c>
      <c r="CL18" s="55">
        <f>IF(CJ18="","",CJ18/SUM(ES18:EV18))</f>
      </c>
      <c r="CM18" s="54">
        <f aca="true" t="shared" si="102" ref="CM18:CM24">IF(CF18="","",(CD18+CJ18))</f>
      </c>
      <c r="CN18" s="49">
        <f>IF(CF18="","",CM18/SUM(DI18:EV18))</f>
      </c>
      <c r="CO18" s="50"/>
      <c r="CP18" s="50"/>
      <c r="CQ18" s="50"/>
      <c r="CR18" s="50"/>
      <c r="CS18" s="51">
        <f aca="true" t="shared" si="103" ref="CS18:CS24">IF(CO18="","",SUM(CO18:CR18))</f>
      </c>
      <c r="CT18" s="52">
        <f aca="true" t="shared" si="104" ref="CT18:CT24">IF(CS18="",0,CS18)</f>
        <v>0</v>
      </c>
      <c r="CU18" s="55">
        <f>IF(CS18="","",CS18/SUM(EW18:EZ18))</f>
      </c>
      <c r="CV18" s="54">
        <f aca="true" t="shared" si="105" ref="CV18:CV24">IF(CO18="","",(CM18+CS18))</f>
      </c>
      <c r="CW18" s="49">
        <f>IF(CO18="","",CV18/SUM(DI18:EZ18))</f>
      </c>
      <c r="CX18" s="50"/>
      <c r="CY18" s="50"/>
      <c r="CZ18" s="50"/>
      <c r="DA18" s="50"/>
      <c r="DB18" s="51">
        <f aca="true" t="shared" si="106" ref="DB18:DB24">IF(CX18="","",SUM(CX18:DA18))</f>
      </c>
      <c r="DC18" s="52">
        <f aca="true" t="shared" si="107" ref="DC18:DC24">IF(DB18="",0,DB18)</f>
        <v>0</v>
      </c>
      <c r="DD18" s="55">
        <f>IF(DB18="","",DB18/SUM(FA18:FD18))</f>
      </c>
      <c r="DE18" s="54">
        <f aca="true" t="shared" si="108" ref="DE18:DE24">IF(CX18="","",(CV18+DB18))</f>
      </c>
      <c r="DF18" s="49">
        <f>IF(CX18="","",DE18/SUM(DI18:FD18))</f>
      </c>
      <c r="DG18" s="10" t="str">
        <f aca="true" t="shared" si="109" ref="DG18:DG24">IF(A18="","z",A18)</f>
        <v>A</v>
      </c>
      <c r="DH18" s="11">
        <f>IF(E18&gt;0,(J18+Q18+Z18+AI18+AR18+BA18+BJ18+BS18+CB18+CK18+CT18+DC18)/SUM(DI18:FD18),0)</f>
        <v>0</v>
      </c>
      <c r="DI18" s="56">
        <f aca="true" t="shared" si="110" ref="DI18:DL24">IF(E18&gt;0,1,0)</f>
        <v>0</v>
      </c>
      <c r="DJ18" s="56">
        <f t="shared" si="110"/>
        <v>0</v>
      </c>
      <c r="DK18" s="56">
        <f t="shared" si="110"/>
        <v>0</v>
      </c>
      <c r="DL18" s="56">
        <f t="shared" si="110"/>
        <v>0</v>
      </c>
      <c r="DM18" s="11">
        <f aca="true" t="shared" si="111" ref="DM18:DP24">IF(L18&gt;0,1,0)</f>
        <v>0</v>
      </c>
      <c r="DN18" s="11">
        <f t="shared" si="111"/>
        <v>0</v>
      </c>
      <c r="DO18" s="11">
        <f t="shared" si="111"/>
        <v>0</v>
      </c>
      <c r="DP18" s="11">
        <f t="shared" si="111"/>
        <v>0</v>
      </c>
      <c r="DQ18" s="56">
        <f aca="true" t="shared" si="112" ref="DQ18:DT24">IF(U18&gt;0,1,0)</f>
        <v>0</v>
      </c>
      <c r="DR18" s="56">
        <f t="shared" si="112"/>
        <v>0</v>
      </c>
      <c r="DS18" s="56">
        <f t="shared" si="112"/>
        <v>0</v>
      </c>
      <c r="DT18" s="56">
        <f t="shared" si="112"/>
        <v>0</v>
      </c>
      <c r="DU18" s="11">
        <f aca="true" t="shared" si="113" ref="DU18:DX24">IF(AD18&gt;0,1,0)</f>
        <v>0</v>
      </c>
      <c r="DV18" s="11">
        <f t="shared" si="113"/>
        <v>0</v>
      </c>
      <c r="DW18" s="11">
        <f t="shared" si="113"/>
        <v>0</v>
      </c>
      <c r="DX18" s="11">
        <f t="shared" si="113"/>
        <v>0</v>
      </c>
      <c r="DY18" s="56">
        <f aca="true" t="shared" si="114" ref="DY18:EB24">IF(AM18&gt;0,1,0)</f>
        <v>0</v>
      </c>
      <c r="DZ18" s="56">
        <f t="shared" si="114"/>
        <v>0</v>
      </c>
      <c r="EA18" s="56">
        <f t="shared" si="114"/>
        <v>0</v>
      </c>
      <c r="EB18" s="56">
        <f t="shared" si="114"/>
        <v>0</v>
      </c>
      <c r="EC18" s="11">
        <f aca="true" t="shared" si="115" ref="EC18:EF24">IF(AV18&gt;0,1,0)</f>
        <v>0</v>
      </c>
      <c r="ED18" s="11">
        <f t="shared" si="115"/>
        <v>0</v>
      </c>
      <c r="EE18" s="11">
        <f t="shared" si="115"/>
        <v>0</v>
      </c>
      <c r="EF18" s="11">
        <f t="shared" si="115"/>
        <v>0</v>
      </c>
      <c r="EG18" s="56">
        <f aca="true" t="shared" si="116" ref="EG18:EJ24">IF(BE18&gt;0,1,0)</f>
        <v>0</v>
      </c>
      <c r="EH18" s="56">
        <f t="shared" si="116"/>
        <v>0</v>
      </c>
      <c r="EI18" s="56">
        <f t="shared" si="116"/>
        <v>0</v>
      </c>
      <c r="EJ18" s="56">
        <f t="shared" si="116"/>
        <v>0</v>
      </c>
      <c r="EK18" s="11">
        <f aca="true" t="shared" si="117" ref="EK18:EN24">IF(BN18&gt;0,1,0)</f>
        <v>0</v>
      </c>
      <c r="EL18" s="11">
        <f t="shared" si="117"/>
        <v>0</v>
      </c>
      <c r="EM18" s="11">
        <f t="shared" si="117"/>
        <v>0</v>
      </c>
      <c r="EN18" s="11">
        <f t="shared" si="117"/>
        <v>0</v>
      </c>
      <c r="EO18" s="56">
        <f aca="true" t="shared" si="118" ref="EO18:ER24">IF(BW18&gt;0,1,0)</f>
        <v>0</v>
      </c>
      <c r="EP18" s="56">
        <f t="shared" si="118"/>
        <v>0</v>
      </c>
      <c r="EQ18" s="56">
        <f t="shared" si="118"/>
        <v>0</v>
      </c>
      <c r="ER18" s="56">
        <f t="shared" si="118"/>
        <v>0</v>
      </c>
      <c r="ES18" s="11">
        <f aca="true" t="shared" si="119" ref="ES18:EV24">IF(CF18&gt;0,1,0)</f>
        <v>0</v>
      </c>
      <c r="ET18" s="11">
        <f t="shared" si="119"/>
        <v>0</v>
      </c>
      <c r="EU18" s="11">
        <f t="shared" si="119"/>
        <v>0</v>
      </c>
      <c r="EV18" s="11">
        <f t="shared" si="119"/>
        <v>0</v>
      </c>
      <c r="EW18" s="56">
        <f aca="true" t="shared" si="120" ref="EW18:EZ24">IF(CO18&gt;0,1,0)</f>
        <v>0</v>
      </c>
      <c r="EX18" s="56">
        <f t="shared" si="120"/>
        <v>0</v>
      </c>
      <c r="EY18" s="56">
        <f t="shared" si="120"/>
        <v>0</v>
      </c>
      <c r="EZ18" s="56">
        <f t="shared" si="120"/>
        <v>0</v>
      </c>
      <c r="FA18" s="11">
        <f aca="true" t="shared" si="121" ref="FA18:FD24">IF(CX18&gt;0,1,0)</f>
        <v>0</v>
      </c>
      <c r="FB18" s="11">
        <f t="shared" si="121"/>
        <v>0</v>
      </c>
      <c r="FC18" s="11">
        <f t="shared" si="121"/>
        <v>0</v>
      </c>
      <c r="FD18" s="11">
        <f t="shared" si="121"/>
        <v>0</v>
      </c>
    </row>
    <row r="19" spans="1:160" ht="11.25">
      <c r="A19" s="57" t="s">
        <v>33</v>
      </c>
      <c r="B19" s="185" t="s">
        <v>99</v>
      </c>
      <c r="C19" s="73" t="s">
        <v>105</v>
      </c>
      <c r="D19" s="45">
        <f>IF(E19="","",SUM(DI19:FD19))</f>
      </c>
      <c r="E19" s="46"/>
      <c r="F19" s="46"/>
      <c r="G19" s="46"/>
      <c r="H19" s="46"/>
      <c r="I19" s="47">
        <f t="shared" si="67"/>
      </c>
      <c r="J19" s="48">
        <f t="shared" si="68"/>
        <v>0</v>
      </c>
      <c r="K19" s="49">
        <f t="shared" si="69"/>
      </c>
      <c r="L19" s="50"/>
      <c r="M19" s="50"/>
      <c r="N19" s="50"/>
      <c r="O19" s="50"/>
      <c r="P19" s="51">
        <f t="shared" si="70"/>
      </c>
      <c r="Q19" s="52">
        <f t="shared" si="71"/>
        <v>0</v>
      </c>
      <c r="R19" s="53">
        <f t="shared" si="72"/>
      </c>
      <c r="S19" s="54">
        <f t="shared" si="73"/>
      </c>
      <c r="T19" s="168">
        <f t="shared" si="74"/>
      </c>
      <c r="U19" s="50"/>
      <c r="V19" s="50"/>
      <c r="W19" s="50"/>
      <c r="X19" s="50"/>
      <c r="Y19" s="51">
        <f t="shared" si="75"/>
      </c>
      <c r="Z19" s="52">
        <f t="shared" si="76"/>
        <v>0</v>
      </c>
      <c r="AA19" s="55">
        <f t="shared" si="77"/>
      </c>
      <c r="AB19" s="54">
        <f t="shared" si="78"/>
      </c>
      <c r="AC19" s="49">
        <f t="shared" si="79"/>
      </c>
      <c r="AD19" s="50"/>
      <c r="AE19" s="50"/>
      <c r="AF19" s="50"/>
      <c r="AG19" s="50"/>
      <c r="AH19" s="51">
        <f t="shared" si="80"/>
      </c>
      <c r="AI19" s="52">
        <f t="shared" si="81"/>
        <v>0</v>
      </c>
      <c r="AJ19" s="55">
        <f t="shared" si="82"/>
      </c>
      <c r="AK19" s="54">
        <f t="shared" si="83"/>
      </c>
      <c r="AL19" s="49">
        <f t="shared" si="84"/>
      </c>
      <c r="AM19" s="50"/>
      <c r="AN19" s="50"/>
      <c r="AO19" s="50"/>
      <c r="AP19" s="50"/>
      <c r="AQ19" s="51">
        <f t="shared" si="85"/>
      </c>
      <c r="AR19" s="52">
        <f t="shared" si="86"/>
        <v>0</v>
      </c>
      <c r="AS19" s="55">
        <f>IF(AQ19="","",AQ19/SUM(DY19:EB19))</f>
      </c>
      <c r="AT19" s="54">
        <f t="shared" si="87"/>
      </c>
      <c r="AU19" s="49">
        <f>IF(AM19="","",AT19/SUM(DI19:EB19))</f>
      </c>
      <c r="AV19" s="50"/>
      <c r="AW19" s="50"/>
      <c r="AX19" s="50"/>
      <c r="AY19" s="50"/>
      <c r="AZ19" s="51">
        <f t="shared" si="88"/>
      </c>
      <c r="BA19" s="52">
        <f t="shared" si="89"/>
        <v>0</v>
      </c>
      <c r="BB19" s="55">
        <f>IF(AZ19="","",AZ19/SUM(EC19:EF19))</f>
      </c>
      <c r="BC19" s="54">
        <f t="shared" si="90"/>
      </c>
      <c r="BD19" s="49">
        <f>IF(AV19="","",BC19/SUM(DI19:EF19))</f>
      </c>
      <c r="BE19" s="50"/>
      <c r="BF19" s="50"/>
      <c r="BG19" s="50"/>
      <c r="BH19" s="50"/>
      <c r="BI19" s="51">
        <f t="shared" si="91"/>
      </c>
      <c r="BJ19" s="52">
        <f t="shared" si="92"/>
        <v>0</v>
      </c>
      <c r="BK19" s="55">
        <f>IF(BI19="","",BI19/SUM(EG19:EJ19))</f>
      </c>
      <c r="BL19" s="54">
        <f t="shared" si="93"/>
      </c>
      <c r="BM19" s="49">
        <f>IF(BE19="","",BL19/SUM(DI19:EJ19))</f>
      </c>
      <c r="BN19" s="50"/>
      <c r="BO19" s="50"/>
      <c r="BP19" s="50"/>
      <c r="BQ19" s="50"/>
      <c r="BR19" s="51">
        <f t="shared" si="94"/>
      </c>
      <c r="BS19" s="52">
        <f t="shared" si="95"/>
        <v>0</v>
      </c>
      <c r="BT19" s="55">
        <f>IF(BR19="","",BR19/SUM(EK19:EN19))</f>
      </c>
      <c r="BU19" s="54">
        <f t="shared" si="96"/>
      </c>
      <c r="BV19" s="49">
        <f>IF(BN19="","",BU19/SUM(DI19:EN19))</f>
      </c>
      <c r="BW19" s="50"/>
      <c r="BX19" s="50"/>
      <c r="BY19" s="50"/>
      <c r="BZ19" s="50"/>
      <c r="CA19" s="51">
        <f t="shared" si="97"/>
      </c>
      <c r="CB19" s="52">
        <f t="shared" si="98"/>
        <v>0</v>
      </c>
      <c r="CC19" s="55">
        <f>IF(CA19="","",CA19/SUM(EO19:ER19))</f>
      </c>
      <c r="CD19" s="54">
        <f t="shared" si="99"/>
      </c>
      <c r="CE19" s="49">
        <f>IF(BW19="","",CD19/SUM(DI19:ER19))</f>
      </c>
      <c r="CF19" s="50"/>
      <c r="CG19" s="50"/>
      <c r="CH19" s="50"/>
      <c r="CI19" s="50"/>
      <c r="CJ19" s="51">
        <f t="shared" si="100"/>
      </c>
      <c r="CK19" s="52">
        <f t="shared" si="101"/>
        <v>0</v>
      </c>
      <c r="CL19" s="55">
        <f>IF(CJ19="","",CJ19/SUM(ES19:EV19))</f>
      </c>
      <c r="CM19" s="54">
        <f t="shared" si="102"/>
      </c>
      <c r="CN19" s="49">
        <f>IF(CF19="","",CM19/SUM(DI19:EV19))</f>
      </c>
      <c r="CO19" s="50"/>
      <c r="CP19" s="50"/>
      <c r="CQ19" s="50"/>
      <c r="CR19" s="50"/>
      <c r="CS19" s="51">
        <f t="shared" si="103"/>
      </c>
      <c r="CT19" s="52">
        <f t="shared" si="104"/>
        <v>0</v>
      </c>
      <c r="CU19" s="55">
        <f>IF(CS19="","",CS19/SUM(EW19:EZ19))</f>
      </c>
      <c r="CV19" s="54">
        <f t="shared" si="105"/>
      </c>
      <c r="CW19" s="49">
        <f>IF(CO19="","",CV19/SUM(DI19:EZ19))</f>
      </c>
      <c r="CX19" s="50"/>
      <c r="CY19" s="50"/>
      <c r="CZ19" s="50"/>
      <c r="DA19" s="50"/>
      <c r="DB19" s="51">
        <f t="shared" si="106"/>
      </c>
      <c r="DC19" s="52">
        <f t="shared" si="107"/>
        <v>0</v>
      </c>
      <c r="DD19" s="55">
        <f>IF(DB19="","",DB19/SUM(FA19:FD19))</f>
      </c>
      <c r="DE19" s="54">
        <f t="shared" si="108"/>
      </c>
      <c r="DF19" s="49">
        <f>IF(CX19="","",DE19/SUM(DI19:FD19))</f>
      </c>
      <c r="DG19" s="10" t="str">
        <f t="shared" si="109"/>
        <v>A</v>
      </c>
      <c r="DH19" s="11">
        <f>IF(E19&gt;0,(J19+Q19+Z19+AI19+AR19+BA19+BJ19+BS19+CB19+CK19+CT19+DC19)/SUM(DI19:FD19),0)</f>
        <v>0</v>
      </c>
      <c r="DI19" s="56">
        <f t="shared" si="110"/>
        <v>0</v>
      </c>
      <c r="DJ19" s="56">
        <f t="shared" si="110"/>
        <v>0</v>
      </c>
      <c r="DK19" s="56">
        <f t="shared" si="110"/>
        <v>0</v>
      </c>
      <c r="DL19" s="56">
        <f t="shared" si="110"/>
        <v>0</v>
      </c>
      <c r="DM19" s="11">
        <f t="shared" si="111"/>
        <v>0</v>
      </c>
      <c r="DN19" s="11">
        <f t="shared" si="111"/>
        <v>0</v>
      </c>
      <c r="DO19" s="11">
        <f t="shared" si="111"/>
        <v>0</v>
      </c>
      <c r="DP19" s="11">
        <f t="shared" si="111"/>
        <v>0</v>
      </c>
      <c r="DQ19" s="56">
        <f t="shared" si="112"/>
        <v>0</v>
      </c>
      <c r="DR19" s="56">
        <f t="shared" si="112"/>
        <v>0</v>
      </c>
      <c r="DS19" s="56">
        <f t="shared" si="112"/>
        <v>0</v>
      </c>
      <c r="DT19" s="56">
        <f t="shared" si="112"/>
        <v>0</v>
      </c>
      <c r="DU19" s="11">
        <f t="shared" si="113"/>
        <v>0</v>
      </c>
      <c r="DV19" s="11">
        <f t="shared" si="113"/>
        <v>0</v>
      </c>
      <c r="DW19" s="11">
        <f t="shared" si="113"/>
        <v>0</v>
      </c>
      <c r="DX19" s="11">
        <f t="shared" si="113"/>
        <v>0</v>
      </c>
      <c r="DY19" s="56">
        <f t="shared" si="114"/>
        <v>0</v>
      </c>
      <c r="DZ19" s="56">
        <f t="shared" si="114"/>
        <v>0</v>
      </c>
      <c r="EA19" s="56">
        <f t="shared" si="114"/>
        <v>0</v>
      </c>
      <c r="EB19" s="56">
        <f t="shared" si="114"/>
        <v>0</v>
      </c>
      <c r="EC19" s="11">
        <f t="shared" si="115"/>
        <v>0</v>
      </c>
      <c r="ED19" s="11">
        <f t="shared" si="115"/>
        <v>0</v>
      </c>
      <c r="EE19" s="11">
        <f t="shared" si="115"/>
        <v>0</v>
      </c>
      <c r="EF19" s="11">
        <f t="shared" si="115"/>
        <v>0</v>
      </c>
      <c r="EG19" s="56">
        <f t="shared" si="116"/>
        <v>0</v>
      </c>
      <c r="EH19" s="56">
        <f t="shared" si="116"/>
        <v>0</v>
      </c>
      <c r="EI19" s="56">
        <f t="shared" si="116"/>
        <v>0</v>
      </c>
      <c r="EJ19" s="56">
        <f t="shared" si="116"/>
        <v>0</v>
      </c>
      <c r="EK19" s="11">
        <f t="shared" si="117"/>
        <v>0</v>
      </c>
      <c r="EL19" s="11">
        <f t="shared" si="117"/>
        <v>0</v>
      </c>
      <c r="EM19" s="11">
        <f t="shared" si="117"/>
        <v>0</v>
      </c>
      <c r="EN19" s="11">
        <f t="shared" si="117"/>
        <v>0</v>
      </c>
      <c r="EO19" s="56">
        <f t="shared" si="118"/>
        <v>0</v>
      </c>
      <c r="EP19" s="56">
        <f t="shared" si="118"/>
        <v>0</v>
      </c>
      <c r="EQ19" s="56">
        <f t="shared" si="118"/>
        <v>0</v>
      </c>
      <c r="ER19" s="56">
        <f t="shared" si="118"/>
        <v>0</v>
      </c>
      <c r="ES19" s="11">
        <f t="shared" si="119"/>
        <v>0</v>
      </c>
      <c r="ET19" s="11">
        <f t="shared" si="119"/>
        <v>0</v>
      </c>
      <c r="EU19" s="11">
        <f t="shared" si="119"/>
        <v>0</v>
      </c>
      <c r="EV19" s="11">
        <f t="shared" si="119"/>
        <v>0</v>
      </c>
      <c r="EW19" s="56">
        <f t="shared" si="120"/>
        <v>0</v>
      </c>
      <c r="EX19" s="56">
        <f t="shared" si="120"/>
        <v>0</v>
      </c>
      <c r="EY19" s="56">
        <f t="shared" si="120"/>
        <v>0</v>
      </c>
      <c r="EZ19" s="56">
        <f t="shared" si="120"/>
        <v>0</v>
      </c>
      <c r="FA19" s="11">
        <f t="shared" si="121"/>
        <v>0</v>
      </c>
      <c r="FB19" s="11">
        <f t="shared" si="121"/>
        <v>0</v>
      </c>
      <c r="FC19" s="11">
        <f t="shared" si="121"/>
        <v>0</v>
      </c>
      <c r="FD19" s="11">
        <f t="shared" si="121"/>
        <v>0</v>
      </c>
    </row>
    <row r="20" spans="1:160" ht="11.25">
      <c r="A20" s="57" t="s">
        <v>33</v>
      </c>
      <c r="B20" s="185">
        <v>27</v>
      </c>
      <c r="C20" s="73" t="s">
        <v>129</v>
      </c>
      <c r="D20" s="45">
        <f>IF(E20="","",SUM(DI20:FD20))</f>
      </c>
      <c r="E20" s="46"/>
      <c r="F20" s="46"/>
      <c r="G20" s="46"/>
      <c r="H20" s="46"/>
      <c r="I20" s="47">
        <f t="shared" si="67"/>
      </c>
      <c r="J20" s="48">
        <f t="shared" si="68"/>
        <v>0</v>
      </c>
      <c r="K20" s="49">
        <f t="shared" si="69"/>
      </c>
      <c r="L20" s="50"/>
      <c r="M20" s="50"/>
      <c r="N20" s="50"/>
      <c r="O20" s="50"/>
      <c r="P20" s="51">
        <f t="shared" si="70"/>
      </c>
      <c r="Q20" s="52">
        <f t="shared" si="71"/>
        <v>0</v>
      </c>
      <c r="R20" s="53">
        <f t="shared" si="72"/>
      </c>
      <c r="S20" s="54">
        <f t="shared" si="73"/>
      </c>
      <c r="T20" s="168">
        <f t="shared" si="74"/>
      </c>
      <c r="U20" s="50"/>
      <c r="V20" s="50"/>
      <c r="W20" s="50"/>
      <c r="X20" s="50"/>
      <c r="Y20" s="51">
        <f t="shared" si="75"/>
      </c>
      <c r="Z20" s="52">
        <f t="shared" si="76"/>
        <v>0</v>
      </c>
      <c r="AA20" s="55">
        <f t="shared" si="77"/>
      </c>
      <c r="AB20" s="54">
        <f t="shared" si="78"/>
      </c>
      <c r="AC20" s="49">
        <f t="shared" si="79"/>
      </c>
      <c r="AD20" s="50"/>
      <c r="AE20" s="50"/>
      <c r="AF20" s="50"/>
      <c r="AG20" s="50"/>
      <c r="AH20" s="51">
        <f t="shared" si="80"/>
      </c>
      <c r="AI20" s="52">
        <f t="shared" si="81"/>
        <v>0</v>
      </c>
      <c r="AJ20" s="55">
        <f t="shared" si="82"/>
      </c>
      <c r="AK20" s="54">
        <f t="shared" si="83"/>
      </c>
      <c r="AL20" s="49">
        <f t="shared" si="84"/>
      </c>
      <c r="AM20" s="50"/>
      <c r="AN20" s="50"/>
      <c r="AO20" s="50"/>
      <c r="AP20" s="50"/>
      <c r="AQ20" s="51">
        <f t="shared" si="85"/>
      </c>
      <c r="AR20" s="52">
        <f t="shared" si="86"/>
        <v>0</v>
      </c>
      <c r="AS20" s="55">
        <f>IF(AQ20="","",AQ20/SUM(DY20:EB20))</f>
      </c>
      <c r="AT20" s="54">
        <f t="shared" si="87"/>
      </c>
      <c r="AU20" s="49">
        <f>IF(AM20="","",AT20/SUM(DI20:EB20))</f>
      </c>
      <c r="AV20" s="50"/>
      <c r="AW20" s="50"/>
      <c r="AX20" s="50"/>
      <c r="AY20" s="50"/>
      <c r="AZ20" s="51">
        <f t="shared" si="88"/>
      </c>
      <c r="BA20" s="52">
        <f t="shared" si="89"/>
        <v>0</v>
      </c>
      <c r="BB20" s="55">
        <f>IF(AZ20="","",AZ20/SUM(EC20:EF20))</f>
      </c>
      <c r="BC20" s="54">
        <f t="shared" si="90"/>
      </c>
      <c r="BD20" s="49">
        <f>IF(AV20="","",BC20/SUM(DI20:EF20))</f>
      </c>
      <c r="BE20" s="50"/>
      <c r="BF20" s="50"/>
      <c r="BG20" s="50"/>
      <c r="BH20" s="50"/>
      <c r="BI20" s="51">
        <f t="shared" si="91"/>
      </c>
      <c r="BJ20" s="52">
        <f t="shared" si="92"/>
        <v>0</v>
      </c>
      <c r="BK20" s="55">
        <f>IF(BI20="","",BI20/SUM(EG20:EJ20))</f>
      </c>
      <c r="BL20" s="54">
        <f t="shared" si="93"/>
      </c>
      <c r="BM20" s="49">
        <f>IF(BE20="","",BL20/SUM(DI20:EJ20))</f>
      </c>
      <c r="BN20" s="50"/>
      <c r="BO20" s="50"/>
      <c r="BP20" s="50"/>
      <c r="BQ20" s="50"/>
      <c r="BR20" s="51">
        <f t="shared" si="94"/>
      </c>
      <c r="BS20" s="52">
        <f t="shared" si="95"/>
        <v>0</v>
      </c>
      <c r="BT20" s="55">
        <f>IF(BR20="","",BR20/SUM(EK20:EN20))</f>
      </c>
      <c r="BU20" s="54">
        <f t="shared" si="96"/>
      </c>
      <c r="BV20" s="49">
        <f>IF(BN20="","",BU20/SUM(DI20:EN20))</f>
      </c>
      <c r="BW20" s="50"/>
      <c r="BX20" s="50"/>
      <c r="BY20" s="50"/>
      <c r="BZ20" s="50"/>
      <c r="CA20" s="51">
        <f t="shared" si="97"/>
      </c>
      <c r="CB20" s="52">
        <f t="shared" si="98"/>
        <v>0</v>
      </c>
      <c r="CC20" s="55">
        <f>IF(CA20="","",CA20/SUM(EO20:ER20))</f>
      </c>
      <c r="CD20" s="54">
        <f t="shared" si="99"/>
      </c>
      <c r="CE20" s="49">
        <f>IF(BW20="","",CD20/SUM(DI20:ER20))</f>
      </c>
      <c r="CF20" s="50"/>
      <c r="CG20" s="50"/>
      <c r="CH20" s="50"/>
      <c r="CI20" s="50"/>
      <c r="CJ20" s="51">
        <f t="shared" si="100"/>
      </c>
      <c r="CK20" s="52">
        <f t="shared" si="101"/>
        <v>0</v>
      </c>
      <c r="CL20" s="55">
        <f>IF(CJ20="","",CJ20/SUM(ES20:EV20))</f>
      </c>
      <c r="CM20" s="54">
        <f t="shared" si="102"/>
      </c>
      <c r="CN20" s="49">
        <f>IF(CF20="","",CM20/SUM(DI20:EV20))</f>
      </c>
      <c r="CO20" s="50"/>
      <c r="CP20" s="50"/>
      <c r="CQ20" s="50"/>
      <c r="CR20" s="50"/>
      <c r="CS20" s="51">
        <f t="shared" si="103"/>
      </c>
      <c r="CT20" s="52">
        <f t="shared" si="104"/>
        <v>0</v>
      </c>
      <c r="CU20" s="55">
        <f>IF(CS20="","",CS20/SUM(EW20:EZ20))</f>
      </c>
      <c r="CV20" s="54">
        <f t="shared" si="105"/>
      </c>
      <c r="CW20" s="49">
        <f>IF(CO20="","",CV20/SUM(DI20:EZ20))</f>
      </c>
      <c r="CX20" s="50"/>
      <c r="CY20" s="50"/>
      <c r="CZ20" s="50"/>
      <c r="DA20" s="50"/>
      <c r="DB20" s="51">
        <f t="shared" si="106"/>
      </c>
      <c r="DC20" s="52">
        <f t="shared" si="107"/>
        <v>0</v>
      </c>
      <c r="DD20" s="55">
        <f>IF(DB20="","",DB20/SUM(FA20:FD20))</f>
      </c>
      <c r="DE20" s="54">
        <f t="shared" si="108"/>
      </c>
      <c r="DF20" s="49">
        <f>IF(CX20="","",DE20/SUM(DI20:FD20))</f>
      </c>
      <c r="DG20" s="10" t="str">
        <f t="shared" si="109"/>
        <v>A</v>
      </c>
      <c r="DH20" s="11">
        <f>IF(E20&gt;0,(J20+Q20+Z20+AI20+AR20+BA20+BJ20+BS20+CB20+CK20+CT20+DC20)/SUM(DI20:FD20),0)</f>
        <v>0</v>
      </c>
      <c r="DI20" s="56">
        <f t="shared" si="110"/>
        <v>0</v>
      </c>
      <c r="DJ20" s="56">
        <f t="shared" si="110"/>
        <v>0</v>
      </c>
      <c r="DK20" s="56">
        <f t="shared" si="110"/>
        <v>0</v>
      </c>
      <c r="DL20" s="56">
        <f t="shared" si="110"/>
        <v>0</v>
      </c>
      <c r="DM20" s="11">
        <f t="shared" si="111"/>
        <v>0</v>
      </c>
      <c r="DN20" s="11">
        <f t="shared" si="111"/>
        <v>0</v>
      </c>
      <c r="DO20" s="11">
        <f t="shared" si="111"/>
        <v>0</v>
      </c>
      <c r="DP20" s="11">
        <f t="shared" si="111"/>
        <v>0</v>
      </c>
      <c r="DQ20" s="56">
        <f t="shared" si="112"/>
        <v>0</v>
      </c>
      <c r="DR20" s="56">
        <f t="shared" si="112"/>
        <v>0</v>
      </c>
      <c r="DS20" s="56">
        <f t="shared" si="112"/>
        <v>0</v>
      </c>
      <c r="DT20" s="56">
        <f t="shared" si="112"/>
        <v>0</v>
      </c>
      <c r="DU20" s="11">
        <f t="shared" si="113"/>
        <v>0</v>
      </c>
      <c r="DV20" s="11">
        <f t="shared" si="113"/>
        <v>0</v>
      </c>
      <c r="DW20" s="11">
        <f t="shared" si="113"/>
        <v>0</v>
      </c>
      <c r="DX20" s="11">
        <f t="shared" si="113"/>
        <v>0</v>
      </c>
      <c r="DY20" s="56">
        <f t="shared" si="114"/>
        <v>0</v>
      </c>
      <c r="DZ20" s="56">
        <f t="shared" si="114"/>
        <v>0</v>
      </c>
      <c r="EA20" s="56">
        <f t="shared" si="114"/>
        <v>0</v>
      </c>
      <c r="EB20" s="56">
        <f t="shared" si="114"/>
        <v>0</v>
      </c>
      <c r="EC20" s="11">
        <f t="shared" si="115"/>
        <v>0</v>
      </c>
      <c r="ED20" s="11">
        <f t="shared" si="115"/>
        <v>0</v>
      </c>
      <c r="EE20" s="11">
        <f t="shared" si="115"/>
        <v>0</v>
      </c>
      <c r="EF20" s="11">
        <f t="shared" si="115"/>
        <v>0</v>
      </c>
      <c r="EG20" s="56">
        <f t="shared" si="116"/>
        <v>0</v>
      </c>
      <c r="EH20" s="56">
        <f t="shared" si="116"/>
        <v>0</v>
      </c>
      <c r="EI20" s="56">
        <f t="shared" si="116"/>
        <v>0</v>
      </c>
      <c r="EJ20" s="56">
        <f t="shared" si="116"/>
        <v>0</v>
      </c>
      <c r="EK20" s="11">
        <f t="shared" si="117"/>
        <v>0</v>
      </c>
      <c r="EL20" s="11">
        <f t="shared" si="117"/>
        <v>0</v>
      </c>
      <c r="EM20" s="11">
        <f t="shared" si="117"/>
        <v>0</v>
      </c>
      <c r="EN20" s="11">
        <f t="shared" si="117"/>
        <v>0</v>
      </c>
      <c r="EO20" s="56">
        <f t="shared" si="118"/>
        <v>0</v>
      </c>
      <c r="EP20" s="56">
        <f t="shared" si="118"/>
        <v>0</v>
      </c>
      <c r="EQ20" s="56">
        <f t="shared" si="118"/>
        <v>0</v>
      </c>
      <c r="ER20" s="56">
        <f t="shared" si="118"/>
        <v>0</v>
      </c>
      <c r="ES20" s="11">
        <f t="shared" si="119"/>
        <v>0</v>
      </c>
      <c r="ET20" s="11">
        <f t="shared" si="119"/>
        <v>0</v>
      </c>
      <c r="EU20" s="11">
        <f t="shared" si="119"/>
        <v>0</v>
      </c>
      <c r="EV20" s="11">
        <f t="shared" si="119"/>
        <v>0</v>
      </c>
      <c r="EW20" s="56">
        <f t="shared" si="120"/>
        <v>0</v>
      </c>
      <c r="EX20" s="56">
        <f t="shared" si="120"/>
        <v>0</v>
      </c>
      <c r="EY20" s="56">
        <f t="shared" si="120"/>
        <v>0</v>
      </c>
      <c r="EZ20" s="56">
        <f t="shared" si="120"/>
        <v>0</v>
      </c>
      <c r="FA20" s="11">
        <f t="shared" si="121"/>
        <v>0</v>
      </c>
      <c r="FB20" s="11">
        <f t="shared" si="121"/>
        <v>0</v>
      </c>
      <c r="FC20" s="11">
        <f t="shared" si="121"/>
        <v>0</v>
      </c>
      <c r="FD20" s="11">
        <f t="shared" si="121"/>
        <v>0</v>
      </c>
    </row>
    <row r="21" spans="1:160" ht="11.25">
      <c r="A21" s="57" t="s">
        <v>33</v>
      </c>
      <c r="B21" s="185">
        <v>30</v>
      </c>
      <c r="C21" s="73" t="s">
        <v>130</v>
      </c>
      <c r="D21" s="45">
        <f>IF(E21="","",SUM(DI21:FD21))</f>
      </c>
      <c r="E21" s="46"/>
      <c r="F21" s="46"/>
      <c r="G21" s="46"/>
      <c r="H21" s="46"/>
      <c r="I21" s="47">
        <f t="shared" si="67"/>
      </c>
      <c r="J21" s="48">
        <f t="shared" si="68"/>
        <v>0</v>
      </c>
      <c r="K21" s="49">
        <f t="shared" si="69"/>
      </c>
      <c r="L21" s="50"/>
      <c r="M21" s="50"/>
      <c r="N21" s="50"/>
      <c r="O21" s="50"/>
      <c r="P21" s="51">
        <f t="shared" si="70"/>
      </c>
      <c r="Q21" s="52">
        <f t="shared" si="71"/>
        <v>0</v>
      </c>
      <c r="R21" s="53">
        <f t="shared" si="72"/>
      </c>
      <c r="S21" s="54">
        <f t="shared" si="73"/>
      </c>
      <c r="T21" s="168">
        <f t="shared" si="74"/>
      </c>
      <c r="U21" s="50"/>
      <c r="V21" s="50"/>
      <c r="W21" s="50"/>
      <c r="X21" s="50"/>
      <c r="Y21" s="51">
        <f t="shared" si="75"/>
      </c>
      <c r="Z21" s="52">
        <f t="shared" si="76"/>
        <v>0</v>
      </c>
      <c r="AA21" s="55">
        <f t="shared" si="77"/>
      </c>
      <c r="AB21" s="54">
        <f t="shared" si="78"/>
      </c>
      <c r="AC21" s="49">
        <f t="shared" si="79"/>
      </c>
      <c r="AD21" s="50"/>
      <c r="AE21" s="50"/>
      <c r="AF21" s="50"/>
      <c r="AG21" s="50"/>
      <c r="AH21" s="51">
        <f t="shared" si="80"/>
      </c>
      <c r="AI21" s="52">
        <f t="shared" si="81"/>
        <v>0</v>
      </c>
      <c r="AJ21" s="55">
        <f t="shared" si="82"/>
      </c>
      <c r="AK21" s="54">
        <f t="shared" si="83"/>
      </c>
      <c r="AL21" s="49">
        <f t="shared" si="84"/>
      </c>
      <c r="AM21" s="50"/>
      <c r="AN21" s="50"/>
      <c r="AO21" s="50"/>
      <c r="AP21" s="50"/>
      <c r="AQ21" s="51">
        <f t="shared" si="85"/>
      </c>
      <c r="AR21" s="52">
        <f t="shared" si="86"/>
        <v>0</v>
      </c>
      <c r="AS21" s="55">
        <f>IF(AQ21="","",AQ21/SUM(DY21:EB21))</f>
      </c>
      <c r="AT21" s="54">
        <f t="shared" si="87"/>
      </c>
      <c r="AU21" s="49">
        <f>IF(AM21="","",AT21/SUM(DI21:EB21))</f>
      </c>
      <c r="AV21" s="50"/>
      <c r="AW21" s="50"/>
      <c r="AX21" s="50"/>
      <c r="AY21" s="50"/>
      <c r="AZ21" s="51">
        <f t="shared" si="88"/>
      </c>
      <c r="BA21" s="52">
        <f t="shared" si="89"/>
        <v>0</v>
      </c>
      <c r="BB21" s="55">
        <f>IF(AZ21="","",AZ21/SUM(EC21:EF21))</f>
      </c>
      <c r="BC21" s="54">
        <f t="shared" si="90"/>
      </c>
      <c r="BD21" s="49">
        <f>IF(AV21="","",BC21/SUM(DI21:EF21))</f>
      </c>
      <c r="BE21" s="50"/>
      <c r="BF21" s="50"/>
      <c r="BG21" s="50"/>
      <c r="BH21" s="50"/>
      <c r="BI21" s="51">
        <f t="shared" si="91"/>
      </c>
      <c r="BJ21" s="52">
        <f t="shared" si="92"/>
        <v>0</v>
      </c>
      <c r="BK21" s="55">
        <f>IF(BI21="","",BI21/SUM(EG21:EJ21))</f>
      </c>
      <c r="BL21" s="54">
        <f t="shared" si="93"/>
      </c>
      <c r="BM21" s="49">
        <f>IF(BE21="","",BL21/SUM(DI21:EJ21))</f>
      </c>
      <c r="BN21" s="50"/>
      <c r="BO21" s="50"/>
      <c r="BP21" s="50"/>
      <c r="BQ21" s="50"/>
      <c r="BR21" s="51">
        <f t="shared" si="94"/>
      </c>
      <c r="BS21" s="52">
        <f t="shared" si="95"/>
        <v>0</v>
      </c>
      <c r="BT21" s="55">
        <f>IF(BR21="","",BR21/SUM(EK21:EN21))</f>
      </c>
      <c r="BU21" s="54">
        <f t="shared" si="96"/>
      </c>
      <c r="BV21" s="49">
        <f>IF(BN21="","",BU21/SUM(DI21:EN21))</f>
      </c>
      <c r="BW21" s="50"/>
      <c r="BX21" s="50"/>
      <c r="BY21" s="50"/>
      <c r="BZ21" s="50"/>
      <c r="CA21" s="51">
        <f t="shared" si="97"/>
      </c>
      <c r="CB21" s="52">
        <f t="shared" si="98"/>
        <v>0</v>
      </c>
      <c r="CC21" s="55">
        <f>IF(CA21="","",CA21/SUM(EO21:ER21))</f>
      </c>
      <c r="CD21" s="54">
        <f t="shared" si="99"/>
      </c>
      <c r="CE21" s="49">
        <f>IF(BW21="","",CD21/SUM(DI21:ER21))</f>
      </c>
      <c r="CF21" s="50"/>
      <c r="CG21" s="50"/>
      <c r="CH21" s="50"/>
      <c r="CI21" s="50"/>
      <c r="CJ21" s="51">
        <f t="shared" si="100"/>
      </c>
      <c r="CK21" s="52">
        <f t="shared" si="101"/>
        <v>0</v>
      </c>
      <c r="CL21" s="55">
        <f>IF(CJ21="","",CJ21/SUM(ES21:EV21))</f>
      </c>
      <c r="CM21" s="54">
        <f t="shared" si="102"/>
      </c>
      <c r="CN21" s="49">
        <f>IF(CF21="","",CM21/SUM(DI21:EV21))</f>
      </c>
      <c r="CO21" s="50"/>
      <c r="CP21" s="50"/>
      <c r="CQ21" s="50"/>
      <c r="CR21" s="50"/>
      <c r="CS21" s="51">
        <f t="shared" si="103"/>
      </c>
      <c r="CT21" s="52">
        <f t="shared" si="104"/>
        <v>0</v>
      </c>
      <c r="CU21" s="55">
        <f>IF(CS21="","",CS21/SUM(EW21:EZ21))</f>
      </c>
      <c r="CV21" s="54">
        <f t="shared" si="105"/>
      </c>
      <c r="CW21" s="49">
        <f>IF(CO21="","",CV21/SUM(DI21:EZ21))</f>
      </c>
      <c r="CX21" s="50"/>
      <c r="CY21" s="50"/>
      <c r="CZ21" s="50"/>
      <c r="DA21" s="50"/>
      <c r="DB21" s="51">
        <f t="shared" si="106"/>
      </c>
      <c r="DC21" s="52">
        <f t="shared" si="107"/>
        <v>0</v>
      </c>
      <c r="DD21" s="55">
        <f>IF(DB21="","",DB21/SUM(FA21:FD21))</f>
      </c>
      <c r="DE21" s="54">
        <f t="shared" si="108"/>
      </c>
      <c r="DF21" s="49">
        <f>IF(CX21="","",DE21/SUM(DI21:FD21))</f>
      </c>
      <c r="DG21" s="10" t="str">
        <f t="shared" si="109"/>
        <v>A</v>
      </c>
      <c r="DH21" s="11">
        <f>IF(E21&gt;0,(J21+Q21+Z21+AI21+AR21+BA21+BJ21+BS21+CB21+CK21+CT21+DC21)/SUM(DI21:FD21),0)</f>
        <v>0</v>
      </c>
      <c r="DI21" s="56">
        <f t="shared" si="110"/>
        <v>0</v>
      </c>
      <c r="DJ21" s="56">
        <f t="shared" si="110"/>
        <v>0</v>
      </c>
      <c r="DK21" s="56">
        <f t="shared" si="110"/>
        <v>0</v>
      </c>
      <c r="DL21" s="56">
        <f t="shared" si="110"/>
        <v>0</v>
      </c>
      <c r="DM21" s="11">
        <f t="shared" si="111"/>
        <v>0</v>
      </c>
      <c r="DN21" s="11">
        <f t="shared" si="111"/>
        <v>0</v>
      </c>
      <c r="DO21" s="11">
        <f t="shared" si="111"/>
        <v>0</v>
      </c>
      <c r="DP21" s="11">
        <f t="shared" si="111"/>
        <v>0</v>
      </c>
      <c r="DQ21" s="56">
        <f t="shared" si="112"/>
        <v>0</v>
      </c>
      <c r="DR21" s="56">
        <f t="shared" si="112"/>
        <v>0</v>
      </c>
      <c r="DS21" s="56">
        <f t="shared" si="112"/>
        <v>0</v>
      </c>
      <c r="DT21" s="56">
        <f t="shared" si="112"/>
        <v>0</v>
      </c>
      <c r="DU21" s="11">
        <f t="shared" si="113"/>
        <v>0</v>
      </c>
      <c r="DV21" s="11">
        <f t="shared" si="113"/>
        <v>0</v>
      </c>
      <c r="DW21" s="11">
        <f t="shared" si="113"/>
        <v>0</v>
      </c>
      <c r="DX21" s="11">
        <f t="shared" si="113"/>
        <v>0</v>
      </c>
      <c r="DY21" s="56">
        <f t="shared" si="114"/>
        <v>0</v>
      </c>
      <c r="DZ21" s="56">
        <f t="shared" si="114"/>
        <v>0</v>
      </c>
      <c r="EA21" s="56">
        <f t="shared" si="114"/>
        <v>0</v>
      </c>
      <c r="EB21" s="56">
        <f t="shared" si="114"/>
        <v>0</v>
      </c>
      <c r="EC21" s="11">
        <f t="shared" si="115"/>
        <v>0</v>
      </c>
      <c r="ED21" s="11">
        <f t="shared" si="115"/>
        <v>0</v>
      </c>
      <c r="EE21" s="11">
        <f t="shared" si="115"/>
        <v>0</v>
      </c>
      <c r="EF21" s="11">
        <f t="shared" si="115"/>
        <v>0</v>
      </c>
      <c r="EG21" s="56">
        <f t="shared" si="116"/>
        <v>0</v>
      </c>
      <c r="EH21" s="56">
        <f t="shared" si="116"/>
        <v>0</v>
      </c>
      <c r="EI21" s="56">
        <f t="shared" si="116"/>
        <v>0</v>
      </c>
      <c r="EJ21" s="56">
        <f t="shared" si="116"/>
        <v>0</v>
      </c>
      <c r="EK21" s="11">
        <f t="shared" si="117"/>
        <v>0</v>
      </c>
      <c r="EL21" s="11">
        <f t="shared" si="117"/>
        <v>0</v>
      </c>
      <c r="EM21" s="11">
        <f t="shared" si="117"/>
        <v>0</v>
      </c>
      <c r="EN21" s="11">
        <f t="shared" si="117"/>
        <v>0</v>
      </c>
      <c r="EO21" s="56">
        <f t="shared" si="118"/>
        <v>0</v>
      </c>
      <c r="EP21" s="56">
        <f t="shared" si="118"/>
        <v>0</v>
      </c>
      <c r="EQ21" s="56">
        <f t="shared" si="118"/>
        <v>0</v>
      </c>
      <c r="ER21" s="56">
        <f t="shared" si="118"/>
        <v>0</v>
      </c>
      <c r="ES21" s="11">
        <f t="shared" si="119"/>
        <v>0</v>
      </c>
      <c r="ET21" s="11">
        <f t="shared" si="119"/>
        <v>0</v>
      </c>
      <c r="EU21" s="11">
        <f t="shared" si="119"/>
        <v>0</v>
      </c>
      <c r="EV21" s="11">
        <f t="shared" si="119"/>
        <v>0</v>
      </c>
      <c r="EW21" s="56">
        <f t="shared" si="120"/>
        <v>0</v>
      </c>
      <c r="EX21" s="56">
        <f t="shared" si="120"/>
        <v>0</v>
      </c>
      <c r="EY21" s="56">
        <f t="shared" si="120"/>
        <v>0</v>
      </c>
      <c r="EZ21" s="56">
        <f t="shared" si="120"/>
        <v>0</v>
      </c>
      <c r="FA21" s="11">
        <f t="shared" si="121"/>
        <v>0</v>
      </c>
      <c r="FB21" s="11">
        <f t="shared" si="121"/>
        <v>0</v>
      </c>
      <c r="FC21" s="11">
        <f t="shared" si="121"/>
        <v>0</v>
      </c>
      <c r="FD21" s="11">
        <f t="shared" si="121"/>
        <v>0</v>
      </c>
    </row>
    <row r="22" spans="1:160" ht="11.25">
      <c r="A22" s="57" t="s">
        <v>33</v>
      </c>
      <c r="B22" s="185" t="s">
        <v>100</v>
      </c>
      <c r="C22" s="73" t="s">
        <v>101</v>
      </c>
      <c r="D22" s="45">
        <f>IF(E22="","",SUM(DI22:FD22))</f>
        <v>5</v>
      </c>
      <c r="E22" s="46">
        <v>62</v>
      </c>
      <c r="F22" s="46">
        <v>69</v>
      </c>
      <c r="G22" s="46">
        <v>80</v>
      </c>
      <c r="H22" s="46">
        <v>74</v>
      </c>
      <c r="I22" s="47">
        <f t="shared" si="67"/>
        <v>285</v>
      </c>
      <c r="J22" s="48">
        <f t="shared" si="68"/>
        <v>285</v>
      </c>
      <c r="K22" s="49">
        <f t="shared" si="69"/>
        <v>71.25</v>
      </c>
      <c r="L22" s="50">
        <v>88</v>
      </c>
      <c r="M22" s="50"/>
      <c r="N22" s="50"/>
      <c r="O22" s="50"/>
      <c r="P22" s="51">
        <f t="shared" si="70"/>
        <v>88</v>
      </c>
      <c r="Q22" s="52">
        <f t="shared" si="71"/>
        <v>88</v>
      </c>
      <c r="R22" s="53">
        <f t="shared" si="72"/>
        <v>88</v>
      </c>
      <c r="S22" s="54">
        <f t="shared" si="73"/>
        <v>373</v>
      </c>
      <c r="T22" s="168">
        <f t="shared" si="74"/>
        <v>74.6</v>
      </c>
      <c r="U22" s="50"/>
      <c r="V22" s="50"/>
      <c r="W22" s="50"/>
      <c r="X22" s="50"/>
      <c r="Y22" s="51">
        <f t="shared" si="75"/>
      </c>
      <c r="Z22" s="52">
        <f t="shared" si="76"/>
        <v>0</v>
      </c>
      <c r="AA22" s="55">
        <f t="shared" si="77"/>
      </c>
      <c r="AB22" s="54">
        <f t="shared" si="78"/>
      </c>
      <c r="AC22" s="49">
        <f t="shared" si="79"/>
      </c>
      <c r="AD22" s="50"/>
      <c r="AE22" s="50"/>
      <c r="AF22" s="50"/>
      <c r="AG22" s="50"/>
      <c r="AH22" s="51">
        <f t="shared" si="80"/>
      </c>
      <c r="AI22" s="52">
        <f t="shared" si="81"/>
        <v>0</v>
      </c>
      <c r="AJ22" s="55">
        <f t="shared" si="82"/>
      </c>
      <c r="AK22" s="54">
        <f t="shared" si="83"/>
      </c>
      <c r="AL22" s="49">
        <f t="shared" si="84"/>
      </c>
      <c r="AM22" s="50"/>
      <c r="AN22" s="50"/>
      <c r="AO22" s="50"/>
      <c r="AP22" s="50"/>
      <c r="AQ22" s="51">
        <f t="shared" si="85"/>
      </c>
      <c r="AR22" s="52">
        <f t="shared" si="86"/>
        <v>0</v>
      </c>
      <c r="AS22" s="55">
        <f>IF(AQ22="","",AQ22/SUM(DY22:EB22))</f>
      </c>
      <c r="AT22" s="54">
        <f t="shared" si="87"/>
      </c>
      <c r="AU22" s="49">
        <f>IF(AM22="","",AT22/SUM(DI22:EB22))</f>
      </c>
      <c r="AV22" s="50"/>
      <c r="AW22" s="50"/>
      <c r="AX22" s="50"/>
      <c r="AY22" s="50"/>
      <c r="AZ22" s="51">
        <f t="shared" si="88"/>
      </c>
      <c r="BA22" s="52">
        <f t="shared" si="89"/>
        <v>0</v>
      </c>
      <c r="BB22" s="55">
        <f>IF(AZ22="","",AZ22/SUM(EC22:EF22))</f>
      </c>
      <c r="BC22" s="54">
        <f t="shared" si="90"/>
      </c>
      <c r="BD22" s="49">
        <f>IF(AV22="","",BC22/SUM(DI22:EF22))</f>
      </c>
      <c r="BE22" s="50"/>
      <c r="BF22" s="50"/>
      <c r="BG22" s="50"/>
      <c r="BH22" s="50"/>
      <c r="BI22" s="51">
        <f t="shared" si="91"/>
      </c>
      <c r="BJ22" s="52">
        <f t="shared" si="92"/>
        <v>0</v>
      </c>
      <c r="BK22" s="55">
        <f>IF(BI22="","",BI22/SUM(EG22:EJ22))</f>
      </c>
      <c r="BL22" s="54">
        <f t="shared" si="93"/>
      </c>
      <c r="BM22" s="49">
        <f>IF(BE22="","",BL22/SUM(DI22:EJ22))</f>
      </c>
      <c r="BN22" s="50"/>
      <c r="BO22" s="50"/>
      <c r="BP22" s="50"/>
      <c r="BQ22" s="50"/>
      <c r="BR22" s="51">
        <f t="shared" si="94"/>
      </c>
      <c r="BS22" s="52">
        <f t="shared" si="95"/>
        <v>0</v>
      </c>
      <c r="BT22" s="55">
        <f>IF(BR22="","",BR22/SUM(EK22:EN22))</f>
      </c>
      <c r="BU22" s="54">
        <f t="shared" si="96"/>
      </c>
      <c r="BV22" s="49">
        <f>IF(BN22="","",BU22/SUM(DI22:EN22))</f>
      </c>
      <c r="BW22" s="50"/>
      <c r="BX22" s="50"/>
      <c r="BY22" s="50"/>
      <c r="BZ22" s="50"/>
      <c r="CA22" s="51">
        <f t="shared" si="97"/>
      </c>
      <c r="CB22" s="52">
        <f t="shared" si="98"/>
        <v>0</v>
      </c>
      <c r="CC22" s="55">
        <f>IF(CA22="","",CA22/SUM(EO22:ER22))</f>
      </c>
      <c r="CD22" s="54">
        <f t="shared" si="99"/>
      </c>
      <c r="CE22" s="49">
        <f>IF(BW22="","",CD22/SUM(DI22:ER22))</f>
      </c>
      <c r="CF22" s="50"/>
      <c r="CG22" s="50"/>
      <c r="CH22" s="50"/>
      <c r="CI22" s="50"/>
      <c r="CJ22" s="51">
        <f t="shared" si="100"/>
      </c>
      <c r="CK22" s="52">
        <f t="shared" si="101"/>
        <v>0</v>
      </c>
      <c r="CL22" s="55">
        <f>IF(CJ22="","",CJ22/SUM(ES22:EV22))</f>
      </c>
      <c r="CM22" s="54">
        <f t="shared" si="102"/>
      </c>
      <c r="CN22" s="49">
        <f>IF(CF22="","",CM22/SUM(DI22:EV22))</f>
      </c>
      <c r="CO22" s="50"/>
      <c r="CP22" s="50"/>
      <c r="CQ22" s="50"/>
      <c r="CR22" s="50"/>
      <c r="CS22" s="51">
        <f t="shared" si="103"/>
      </c>
      <c r="CT22" s="52">
        <f t="shared" si="104"/>
        <v>0</v>
      </c>
      <c r="CU22" s="55">
        <f>IF(CS22="","",CS22/SUM(EW22:EZ22))</f>
      </c>
      <c r="CV22" s="54">
        <f t="shared" si="105"/>
      </c>
      <c r="CW22" s="49">
        <f>IF(CO22="","",CV22/SUM(DI22:EZ22))</f>
      </c>
      <c r="CX22" s="50"/>
      <c r="CY22" s="50"/>
      <c r="CZ22" s="50"/>
      <c r="DA22" s="50"/>
      <c r="DB22" s="51">
        <f t="shared" si="106"/>
      </c>
      <c r="DC22" s="52">
        <f t="shared" si="107"/>
        <v>0</v>
      </c>
      <c r="DD22" s="55">
        <f>IF(DB22="","",DB22/SUM(FA22:FD22))</f>
      </c>
      <c r="DE22" s="54">
        <f t="shared" si="108"/>
      </c>
      <c r="DF22" s="49">
        <f>IF(CX22="","",DE22/SUM(DI22:FD22))</f>
      </c>
      <c r="DG22" s="10" t="str">
        <f t="shared" si="109"/>
        <v>A</v>
      </c>
      <c r="DH22" s="11">
        <f>IF(E22&gt;0,(J22+Q22+Z22+AI22+AR22+BA22+BJ22+BS22+CB22+CK22+CT22+DC22)/SUM(DI22:FD22),0)</f>
        <v>74.6</v>
      </c>
      <c r="DI22" s="56">
        <f aca="true" t="shared" si="122" ref="DI22:DL23">IF(E22&gt;0,1,0)</f>
        <v>1</v>
      </c>
      <c r="DJ22" s="56">
        <f t="shared" si="122"/>
        <v>1</v>
      </c>
      <c r="DK22" s="56">
        <f t="shared" si="122"/>
        <v>1</v>
      </c>
      <c r="DL22" s="56">
        <f t="shared" si="122"/>
        <v>1</v>
      </c>
      <c r="DM22" s="11">
        <f aca="true" t="shared" si="123" ref="DM22:DP23">IF(L22&gt;0,1,0)</f>
        <v>1</v>
      </c>
      <c r="DN22" s="11">
        <f t="shared" si="123"/>
        <v>0</v>
      </c>
      <c r="DO22" s="11">
        <f t="shared" si="123"/>
        <v>0</v>
      </c>
      <c r="DP22" s="11">
        <f t="shared" si="123"/>
        <v>0</v>
      </c>
      <c r="DQ22" s="56">
        <f aca="true" t="shared" si="124" ref="DQ22:DT23">IF(U22&gt;0,1,0)</f>
        <v>0</v>
      </c>
      <c r="DR22" s="56">
        <f t="shared" si="124"/>
        <v>0</v>
      </c>
      <c r="DS22" s="56">
        <f t="shared" si="124"/>
        <v>0</v>
      </c>
      <c r="DT22" s="56">
        <f t="shared" si="124"/>
        <v>0</v>
      </c>
      <c r="DU22" s="11">
        <f aca="true" t="shared" si="125" ref="DU22:DX23">IF(AD22&gt;0,1,0)</f>
        <v>0</v>
      </c>
      <c r="DV22" s="11">
        <f t="shared" si="125"/>
        <v>0</v>
      </c>
      <c r="DW22" s="11">
        <f t="shared" si="125"/>
        <v>0</v>
      </c>
      <c r="DX22" s="11">
        <f t="shared" si="125"/>
        <v>0</v>
      </c>
      <c r="DY22" s="56">
        <f aca="true" t="shared" si="126" ref="DY22:EB23">IF(AM22&gt;0,1,0)</f>
        <v>0</v>
      </c>
      <c r="DZ22" s="56">
        <f t="shared" si="126"/>
        <v>0</v>
      </c>
      <c r="EA22" s="56">
        <f t="shared" si="126"/>
        <v>0</v>
      </c>
      <c r="EB22" s="56">
        <f t="shared" si="126"/>
        <v>0</v>
      </c>
      <c r="EC22" s="11">
        <f aca="true" t="shared" si="127" ref="EC22:EF23">IF(AV22&gt;0,1,0)</f>
        <v>0</v>
      </c>
      <c r="ED22" s="11">
        <f t="shared" si="127"/>
        <v>0</v>
      </c>
      <c r="EE22" s="11">
        <f t="shared" si="127"/>
        <v>0</v>
      </c>
      <c r="EF22" s="11">
        <f t="shared" si="127"/>
        <v>0</v>
      </c>
      <c r="EG22" s="56">
        <f aca="true" t="shared" si="128" ref="EG22:EJ23">IF(BE22&gt;0,1,0)</f>
        <v>0</v>
      </c>
      <c r="EH22" s="56">
        <f t="shared" si="128"/>
        <v>0</v>
      </c>
      <c r="EI22" s="56">
        <f t="shared" si="128"/>
        <v>0</v>
      </c>
      <c r="EJ22" s="56">
        <f t="shared" si="128"/>
        <v>0</v>
      </c>
      <c r="EK22" s="11">
        <f aca="true" t="shared" si="129" ref="EK22:EN23">IF(BN22&gt;0,1,0)</f>
        <v>0</v>
      </c>
      <c r="EL22" s="11">
        <f t="shared" si="129"/>
        <v>0</v>
      </c>
      <c r="EM22" s="11">
        <f t="shared" si="129"/>
        <v>0</v>
      </c>
      <c r="EN22" s="11">
        <f t="shared" si="129"/>
        <v>0</v>
      </c>
      <c r="EO22" s="56">
        <f aca="true" t="shared" si="130" ref="EO22:ER23">IF(BW22&gt;0,1,0)</f>
        <v>0</v>
      </c>
      <c r="EP22" s="56">
        <f t="shared" si="130"/>
        <v>0</v>
      </c>
      <c r="EQ22" s="56">
        <f t="shared" si="130"/>
        <v>0</v>
      </c>
      <c r="ER22" s="56">
        <f t="shared" si="130"/>
        <v>0</v>
      </c>
      <c r="ES22" s="11">
        <f aca="true" t="shared" si="131" ref="ES22:EV23">IF(CF22&gt;0,1,0)</f>
        <v>0</v>
      </c>
      <c r="ET22" s="11">
        <f t="shared" si="131"/>
        <v>0</v>
      </c>
      <c r="EU22" s="11">
        <f t="shared" si="131"/>
        <v>0</v>
      </c>
      <c r="EV22" s="11">
        <f t="shared" si="131"/>
        <v>0</v>
      </c>
      <c r="EW22" s="56">
        <f aca="true" t="shared" si="132" ref="EW22:EZ23">IF(CO22&gt;0,1,0)</f>
        <v>0</v>
      </c>
      <c r="EX22" s="56">
        <f t="shared" si="132"/>
        <v>0</v>
      </c>
      <c r="EY22" s="56">
        <f t="shared" si="132"/>
        <v>0</v>
      </c>
      <c r="EZ22" s="56">
        <f t="shared" si="132"/>
        <v>0</v>
      </c>
      <c r="FA22" s="11">
        <f aca="true" t="shared" si="133" ref="FA22:FD23">IF(CX22&gt;0,1,0)</f>
        <v>0</v>
      </c>
      <c r="FB22" s="11">
        <f t="shared" si="133"/>
        <v>0</v>
      </c>
      <c r="FC22" s="11">
        <f t="shared" si="133"/>
        <v>0</v>
      </c>
      <c r="FD22" s="11">
        <f t="shared" si="133"/>
        <v>0</v>
      </c>
    </row>
    <row r="23" spans="1:160" ht="11.25">
      <c r="A23" s="57" t="s">
        <v>33</v>
      </c>
      <c r="B23" s="185">
        <v>33</v>
      </c>
      <c r="C23" s="73" t="s">
        <v>131</v>
      </c>
      <c r="D23" s="45">
        <f>IF(E23="","",SUM(DI23:FD23))</f>
        <v>18</v>
      </c>
      <c r="E23" s="46">
        <v>64</v>
      </c>
      <c r="F23" s="46">
        <v>68</v>
      </c>
      <c r="G23" s="46">
        <v>65</v>
      </c>
      <c r="H23" s="46">
        <v>63</v>
      </c>
      <c r="I23" s="47">
        <f t="shared" si="67"/>
        <v>260</v>
      </c>
      <c r="J23" s="48">
        <f t="shared" si="68"/>
        <v>260</v>
      </c>
      <c r="K23" s="49">
        <f t="shared" si="69"/>
        <v>65</v>
      </c>
      <c r="L23" s="50">
        <v>66</v>
      </c>
      <c r="M23" s="50">
        <v>82</v>
      </c>
      <c r="N23" s="50">
        <v>66</v>
      </c>
      <c r="O23" s="50">
        <v>81</v>
      </c>
      <c r="P23" s="51">
        <f t="shared" si="70"/>
        <v>295</v>
      </c>
      <c r="Q23" s="52">
        <f t="shared" si="71"/>
        <v>295</v>
      </c>
      <c r="R23" s="53">
        <f t="shared" si="72"/>
        <v>73.75</v>
      </c>
      <c r="S23" s="54">
        <f t="shared" si="73"/>
        <v>555</v>
      </c>
      <c r="T23" s="168">
        <f t="shared" si="74"/>
        <v>69.375</v>
      </c>
      <c r="U23" s="50">
        <v>62</v>
      </c>
      <c r="V23" s="50">
        <v>60</v>
      </c>
      <c r="W23" s="50">
        <v>63</v>
      </c>
      <c r="X23" s="50">
        <v>72</v>
      </c>
      <c r="Y23" s="51">
        <f t="shared" si="75"/>
        <v>257</v>
      </c>
      <c r="Z23" s="52">
        <f t="shared" si="76"/>
        <v>257</v>
      </c>
      <c r="AA23" s="55">
        <f t="shared" si="77"/>
        <v>64.25</v>
      </c>
      <c r="AB23" s="54">
        <f t="shared" si="78"/>
        <v>812</v>
      </c>
      <c r="AC23" s="49">
        <f t="shared" si="79"/>
        <v>67.66666666666667</v>
      </c>
      <c r="AD23" s="50">
        <v>44</v>
      </c>
      <c r="AE23" s="50">
        <v>27</v>
      </c>
      <c r="AF23" s="50">
        <v>69</v>
      </c>
      <c r="AG23" s="50">
        <v>89</v>
      </c>
      <c r="AH23" s="51">
        <f t="shared" si="80"/>
        <v>229</v>
      </c>
      <c r="AI23" s="52">
        <f t="shared" si="81"/>
        <v>229</v>
      </c>
      <c r="AJ23" s="55">
        <f t="shared" si="82"/>
        <v>57.25</v>
      </c>
      <c r="AK23" s="54">
        <f t="shared" si="83"/>
        <v>1041</v>
      </c>
      <c r="AL23" s="49">
        <f t="shared" si="84"/>
        <v>65.0625</v>
      </c>
      <c r="AM23" s="50">
        <v>75</v>
      </c>
      <c r="AN23" s="50">
        <v>63</v>
      </c>
      <c r="AO23" s="50"/>
      <c r="AP23" s="50"/>
      <c r="AQ23" s="51">
        <f t="shared" si="85"/>
        <v>138</v>
      </c>
      <c r="AR23" s="52">
        <f t="shared" si="86"/>
        <v>138</v>
      </c>
      <c r="AS23" s="55">
        <f>IF(AQ23="","",AQ23/SUM(DY23:EB23))</f>
        <v>69</v>
      </c>
      <c r="AT23" s="54">
        <f t="shared" si="87"/>
        <v>1179</v>
      </c>
      <c r="AU23" s="49">
        <f>IF(AM23="","",AT23/SUM(DI23:EB23))</f>
        <v>65.5</v>
      </c>
      <c r="AV23" s="50"/>
      <c r="AW23" s="50"/>
      <c r="AX23" s="50"/>
      <c r="AY23" s="50"/>
      <c r="AZ23" s="51">
        <f t="shared" si="88"/>
      </c>
      <c r="BA23" s="52">
        <f t="shared" si="89"/>
        <v>0</v>
      </c>
      <c r="BB23" s="55">
        <f>IF(AZ23="","",AZ23/SUM(EC23:EF23))</f>
      </c>
      <c r="BC23" s="54">
        <f t="shared" si="90"/>
      </c>
      <c r="BD23" s="49">
        <f>IF(AV23="","",BC23/SUM(DI23:EF23))</f>
      </c>
      <c r="BE23" s="50"/>
      <c r="BF23" s="50"/>
      <c r="BG23" s="50"/>
      <c r="BH23" s="50"/>
      <c r="BI23" s="51">
        <f t="shared" si="91"/>
      </c>
      <c r="BJ23" s="52">
        <f t="shared" si="92"/>
        <v>0</v>
      </c>
      <c r="BK23" s="55">
        <f>IF(BI23="","",BI23/SUM(EG23:EJ23))</f>
      </c>
      <c r="BL23" s="54">
        <f t="shared" si="93"/>
      </c>
      <c r="BM23" s="49">
        <f>IF(BE23="","",BL23/SUM(DI23:EJ23))</f>
      </c>
      <c r="BN23" s="50"/>
      <c r="BO23" s="50"/>
      <c r="BP23" s="50"/>
      <c r="BQ23" s="50"/>
      <c r="BR23" s="51">
        <f t="shared" si="94"/>
      </c>
      <c r="BS23" s="52">
        <f t="shared" si="95"/>
        <v>0</v>
      </c>
      <c r="BT23" s="55">
        <f>IF(BR23="","",BR23/SUM(EK23:EN23))</f>
      </c>
      <c r="BU23" s="54">
        <f t="shared" si="96"/>
      </c>
      <c r="BV23" s="49">
        <f>IF(BN23="","",BU23/SUM(DI23:EN23))</f>
      </c>
      <c r="BW23" s="50"/>
      <c r="BX23" s="50"/>
      <c r="BY23" s="50"/>
      <c r="BZ23" s="50"/>
      <c r="CA23" s="51">
        <f t="shared" si="97"/>
      </c>
      <c r="CB23" s="52">
        <f t="shared" si="98"/>
        <v>0</v>
      </c>
      <c r="CC23" s="55">
        <f>IF(CA23="","",CA23/SUM(EO23:ER23))</f>
      </c>
      <c r="CD23" s="54">
        <f t="shared" si="99"/>
      </c>
      <c r="CE23" s="49">
        <f>IF(BW23="","",CD23/SUM(DI23:ER23))</f>
      </c>
      <c r="CF23" s="50"/>
      <c r="CG23" s="50"/>
      <c r="CH23" s="50"/>
      <c r="CI23" s="50"/>
      <c r="CJ23" s="51">
        <f t="shared" si="100"/>
      </c>
      <c r="CK23" s="52">
        <f t="shared" si="101"/>
        <v>0</v>
      </c>
      <c r="CL23" s="55">
        <f>IF(CJ23="","",CJ23/SUM(ES23:EV23))</f>
      </c>
      <c r="CM23" s="54">
        <f t="shared" si="102"/>
      </c>
      <c r="CN23" s="49">
        <f>IF(CF23="","",CM23/SUM(DI23:EV23))</f>
      </c>
      <c r="CO23" s="50"/>
      <c r="CP23" s="50"/>
      <c r="CQ23" s="50"/>
      <c r="CR23" s="50"/>
      <c r="CS23" s="51">
        <f t="shared" si="103"/>
      </c>
      <c r="CT23" s="52">
        <f t="shared" si="104"/>
        <v>0</v>
      </c>
      <c r="CU23" s="55">
        <f>IF(CS23="","",CS23/SUM(EW23:EZ23))</f>
      </c>
      <c r="CV23" s="54">
        <f t="shared" si="105"/>
      </c>
      <c r="CW23" s="49">
        <f>IF(CO23="","",CV23/SUM(DI23:EZ23))</f>
      </c>
      <c r="CX23" s="50"/>
      <c r="CY23" s="50"/>
      <c r="CZ23" s="50"/>
      <c r="DA23" s="50"/>
      <c r="DB23" s="51">
        <f t="shared" si="106"/>
      </c>
      <c r="DC23" s="52">
        <f t="shared" si="107"/>
        <v>0</v>
      </c>
      <c r="DD23" s="55">
        <f>IF(DB23="","",DB23/SUM(FA23:FD23))</f>
      </c>
      <c r="DE23" s="54">
        <f t="shared" si="108"/>
      </c>
      <c r="DF23" s="49">
        <f>IF(CX23="","",DE23/SUM(DI23:FD23))</f>
      </c>
      <c r="DG23" s="10" t="str">
        <f t="shared" si="109"/>
        <v>A</v>
      </c>
      <c r="DH23" s="11">
        <f>IF(E23&gt;0,(J23+Q23+Z23+AI23+AR23+BA23+BJ23+BS23+CB23+CK23+CT23+DC23)/SUM(DI23:FD23),0)</f>
        <v>65.5</v>
      </c>
      <c r="DI23" s="56">
        <f t="shared" si="122"/>
        <v>1</v>
      </c>
      <c r="DJ23" s="56">
        <f t="shared" si="122"/>
        <v>1</v>
      </c>
      <c r="DK23" s="56">
        <f t="shared" si="122"/>
        <v>1</v>
      </c>
      <c r="DL23" s="56">
        <f t="shared" si="122"/>
        <v>1</v>
      </c>
      <c r="DM23" s="11">
        <f t="shared" si="123"/>
        <v>1</v>
      </c>
      <c r="DN23" s="11">
        <f t="shared" si="123"/>
        <v>1</v>
      </c>
      <c r="DO23" s="11">
        <f t="shared" si="123"/>
        <v>1</v>
      </c>
      <c r="DP23" s="11">
        <f t="shared" si="123"/>
        <v>1</v>
      </c>
      <c r="DQ23" s="56">
        <f t="shared" si="124"/>
        <v>1</v>
      </c>
      <c r="DR23" s="56">
        <f t="shared" si="124"/>
        <v>1</v>
      </c>
      <c r="DS23" s="56">
        <f t="shared" si="124"/>
        <v>1</v>
      </c>
      <c r="DT23" s="56">
        <f t="shared" si="124"/>
        <v>1</v>
      </c>
      <c r="DU23" s="11">
        <f t="shared" si="125"/>
        <v>1</v>
      </c>
      <c r="DV23" s="11">
        <f t="shared" si="125"/>
        <v>1</v>
      </c>
      <c r="DW23" s="11">
        <f t="shared" si="125"/>
        <v>1</v>
      </c>
      <c r="DX23" s="11">
        <f t="shared" si="125"/>
        <v>1</v>
      </c>
      <c r="DY23" s="56">
        <f t="shared" si="126"/>
        <v>1</v>
      </c>
      <c r="DZ23" s="56">
        <f t="shared" si="126"/>
        <v>1</v>
      </c>
      <c r="EA23" s="56">
        <f t="shared" si="126"/>
        <v>0</v>
      </c>
      <c r="EB23" s="56">
        <f t="shared" si="126"/>
        <v>0</v>
      </c>
      <c r="EC23" s="11">
        <f t="shared" si="127"/>
        <v>0</v>
      </c>
      <c r="ED23" s="11">
        <f t="shared" si="127"/>
        <v>0</v>
      </c>
      <c r="EE23" s="11">
        <f t="shared" si="127"/>
        <v>0</v>
      </c>
      <c r="EF23" s="11">
        <f t="shared" si="127"/>
        <v>0</v>
      </c>
      <c r="EG23" s="56">
        <f t="shared" si="128"/>
        <v>0</v>
      </c>
      <c r="EH23" s="56">
        <f t="shared" si="128"/>
        <v>0</v>
      </c>
      <c r="EI23" s="56">
        <f t="shared" si="128"/>
        <v>0</v>
      </c>
      <c r="EJ23" s="56">
        <f t="shared" si="128"/>
        <v>0</v>
      </c>
      <c r="EK23" s="11">
        <f t="shared" si="129"/>
        <v>0</v>
      </c>
      <c r="EL23" s="11">
        <f t="shared" si="129"/>
        <v>0</v>
      </c>
      <c r="EM23" s="11">
        <f t="shared" si="129"/>
        <v>0</v>
      </c>
      <c r="EN23" s="11">
        <f t="shared" si="129"/>
        <v>0</v>
      </c>
      <c r="EO23" s="56">
        <f t="shared" si="130"/>
        <v>0</v>
      </c>
      <c r="EP23" s="56">
        <f t="shared" si="130"/>
        <v>0</v>
      </c>
      <c r="EQ23" s="56">
        <f t="shared" si="130"/>
        <v>0</v>
      </c>
      <c r="ER23" s="56">
        <f t="shared" si="130"/>
        <v>0</v>
      </c>
      <c r="ES23" s="11">
        <f t="shared" si="131"/>
        <v>0</v>
      </c>
      <c r="ET23" s="11">
        <f t="shared" si="131"/>
        <v>0</v>
      </c>
      <c r="EU23" s="11">
        <f t="shared" si="131"/>
        <v>0</v>
      </c>
      <c r="EV23" s="11">
        <f t="shared" si="131"/>
        <v>0</v>
      </c>
      <c r="EW23" s="56">
        <f t="shared" si="132"/>
        <v>0</v>
      </c>
      <c r="EX23" s="56">
        <f t="shared" si="132"/>
        <v>0</v>
      </c>
      <c r="EY23" s="56">
        <f t="shared" si="132"/>
        <v>0</v>
      </c>
      <c r="EZ23" s="56">
        <f t="shared" si="132"/>
        <v>0</v>
      </c>
      <c r="FA23" s="11">
        <f t="shared" si="133"/>
        <v>0</v>
      </c>
      <c r="FB23" s="11">
        <f t="shared" si="133"/>
        <v>0</v>
      </c>
      <c r="FC23" s="11">
        <f t="shared" si="133"/>
        <v>0</v>
      </c>
      <c r="FD23" s="11">
        <f t="shared" si="133"/>
        <v>0</v>
      </c>
    </row>
    <row r="24" spans="1:160" ht="12" thickBot="1">
      <c r="A24" s="170"/>
      <c r="B24" s="185"/>
      <c r="C24" s="73"/>
      <c r="D24" s="175">
        <f>IF(E24="","",SUM(DI24:FD24))</f>
      </c>
      <c r="E24" s="46"/>
      <c r="F24" s="46"/>
      <c r="G24" s="46"/>
      <c r="H24" s="46"/>
      <c r="I24" s="176">
        <f t="shared" si="67"/>
      </c>
      <c r="J24" s="173">
        <f t="shared" si="68"/>
        <v>0</v>
      </c>
      <c r="K24" s="169">
        <f t="shared" si="69"/>
      </c>
      <c r="L24" s="50"/>
      <c r="M24" s="50"/>
      <c r="N24" s="50"/>
      <c r="O24" s="50"/>
      <c r="P24" s="177">
        <f t="shared" si="70"/>
      </c>
      <c r="Q24" s="174">
        <f t="shared" si="71"/>
        <v>0</v>
      </c>
      <c r="R24" s="178">
        <f t="shared" si="72"/>
      </c>
      <c r="S24" s="179">
        <f t="shared" si="73"/>
      </c>
      <c r="T24" s="169">
        <f t="shared" si="74"/>
      </c>
      <c r="U24" s="50"/>
      <c r="V24" s="50"/>
      <c r="W24" s="50"/>
      <c r="X24" s="50"/>
      <c r="Y24" s="177">
        <f t="shared" si="75"/>
      </c>
      <c r="Z24" s="174">
        <f t="shared" si="76"/>
        <v>0</v>
      </c>
      <c r="AA24" s="180">
        <f t="shared" si="77"/>
      </c>
      <c r="AB24" s="179">
        <f t="shared" si="78"/>
      </c>
      <c r="AC24" s="169">
        <f t="shared" si="79"/>
      </c>
      <c r="AD24" s="50"/>
      <c r="AE24" s="50"/>
      <c r="AF24" s="50"/>
      <c r="AG24" s="50"/>
      <c r="AH24" s="177">
        <f t="shared" si="80"/>
      </c>
      <c r="AI24" s="174">
        <f t="shared" si="81"/>
        <v>0</v>
      </c>
      <c r="AJ24" s="180">
        <f t="shared" si="82"/>
      </c>
      <c r="AK24" s="179">
        <f t="shared" si="83"/>
      </c>
      <c r="AL24" s="169">
        <f t="shared" si="84"/>
      </c>
      <c r="AM24" s="50"/>
      <c r="AN24" s="50"/>
      <c r="AO24" s="50"/>
      <c r="AP24" s="50"/>
      <c r="AQ24" s="177">
        <f t="shared" si="85"/>
      </c>
      <c r="AR24" s="174">
        <f t="shared" si="86"/>
        <v>0</v>
      </c>
      <c r="AS24" s="180">
        <f>IF(AQ24="","",AQ24/SUM(DY24:EB24))</f>
      </c>
      <c r="AT24" s="179">
        <f t="shared" si="87"/>
      </c>
      <c r="AU24" s="169">
        <f>IF(AM24="","",AT24/SUM(DI24:EB24))</f>
      </c>
      <c r="AV24" s="50"/>
      <c r="AW24" s="50"/>
      <c r="AX24" s="50"/>
      <c r="AY24" s="50"/>
      <c r="AZ24" s="177">
        <f t="shared" si="88"/>
      </c>
      <c r="BA24" s="174">
        <f t="shared" si="89"/>
        <v>0</v>
      </c>
      <c r="BB24" s="180">
        <f>IF(AZ24="","",AZ24/SUM(EC24:EF24))</f>
      </c>
      <c r="BC24" s="179">
        <f t="shared" si="90"/>
      </c>
      <c r="BD24" s="169">
        <f>IF(AV24="","",BC24/SUM(DI24:EF24))</f>
      </c>
      <c r="BE24" s="50"/>
      <c r="BF24" s="50"/>
      <c r="BG24" s="50"/>
      <c r="BH24" s="50"/>
      <c r="BI24" s="177">
        <f t="shared" si="91"/>
      </c>
      <c r="BJ24" s="174">
        <f t="shared" si="92"/>
        <v>0</v>
      </c>
      <c r="BK24" s="180">
        <f>IF(BI24="","",BI24/SUM(EG24:EJ24))</f>
      </c>
      <c r="BL24" s="179">
        <f t="shared" si="93"/>
      </c>
      <c r="BM24" s="169">
        <f>IF(BE24="","",BL24/SUM(DI24:EJ24))</f>
      </c>
      <c r="BN24" s="50"/>
      <c r="BO24" s="50"/>
      <c r="BP24" s="50"/>
      <c r="BQ24" s="50"/>
      <c r="BR24" s="177">
        <f t="shared" si="94"/>
      </c>
      <c r="BS24" s="174">
        <f t="shared" si="95"/>
        <v>0</v>
      </c>
      <c r="BT24" s="180">
        <f>IF(BR24="","",BR24/SUM(EK24:EN24))</f>
      </c>
      <c r="BU24" s="179">
        <f t="shared" si="96"/>
      </c>
      <c r="BV24" s="169">
        <f>IF(BN24="","",BU24/SUM(DI24:EN24))</f>
      </c>
      <c r="BW24" s="50"/>
      <c r="BX24" s="50"/>
      <c r="BY24" s="50"/>
      <c r="BZ24" s="50"/>
      <c r="CA24" s="177">
        <f t="shared" si="97"/>
      </c>
      <c r="CB24" s="174">
        <f t="shared" si="98"/>
        <v>0</v>
      </c>
      <c r="CC24" s="180">
        <f>IF(CA24="","",CA24/SUM(EO24:ER24))</f>
      </c>
      <c r="CD24" s="179">
        <f t="shared" si="99"/>
      </c>
      <c r="CE24" s="169">
        <f>IF(BW24="","",CD24/SUM(DI24:ER24))</f>
      </c>
      <c r="CF24" s="50"/>
      <c r="CG24" s="50"/>
      <c r="CH24" s="50"/>
      <c r="CI24" s="50"/>
      <c r="CJ24" s="177">
        <f t="shared" si="100"/>
      </c>
      <c r="CK24" s="174">
        <f t="shared" si="101"/>
        <v>0</v>
      </c>
      <c r="CL24" s="180">
        <f>IF(CJ24="","",CJ24/SUM(ES24:EV24))</f>
      </c>
      <c r="CM24" s="179">
        <f t="shared" si="102"/>
      </c>
      <c r="CN24" s="169">
        <f>IF(CF24="","",CM24/SUM(DI24:EV24))</f>
      </c>
      <c r="CO24" s="50"/>
      <c r="CP24" s="50"/>
      <c r="CQ24" s="50"/>
      <c r="CR24" s="50"/>
      <c r="CS24" s="177">
        <f t="shared" si="103"/>
      </c>
      <c r="CT24" s="174">
        <f t="shared" si="104"/>
        <v>0</v>
      </c>
      <c r="CU24" s="180">
        <f>IF(CS24="","",CS24/SUM(EW24:EZ24))</f>
      </c>
      <c r="CV24" s="179">
        <f t="shared" si="105"/>
      </c>
      <c r="CW24" s="169">
        <f>IF(CO24="","",CV24/SUM(DI24:EZ24))</f>
      </c>
      <c r="CX24" s="50"/>
      <c r="CY24" s="50"/>
      <c r="CZ24" s="50"/>
      <c r="DA24" s="50"/>
      <c r="DB24" s="177">
        <f t="shared" si="106"/>
      </c>
      <c r="DC24" s="174">
        <f t="shared" si="107"/>
        <v>0</v>
      </c>
      <c r="DD24" s="180">
        <f>IF(DB24="","",DB24/SUM(FA24:FD24))</f>
      </c>
      <c r="DE24" s="179">
        <f t="shared" si="108"/>
      </c>
      <c r="DF24" s="169">
        <f>IF(CX24="","",DE24/SUM(DI24:FD24))</f>
      </c>
      <c r="DG24" s="10" t="str">
        <f t="shared" si="109"/>
        <v>z</v>
      </c>
      <c r="DH24" s="11">
        <f>IF(E24&gt;0,(J24+Q24+Z24+AI24+AR24+BA24+BJ24+BS24+CB24+CK24+CT24+DC24)/SUM(DI24:FD24),0)</f>
        <v>0</v>
      </c>
      <c r="DI24" s="56">
        <f t="shared" si="110"/>
        <v>0</v>
      </c>
      <c r="DJ24" s="56">
        <f t="shared" si="110"/>
        <v>0</v>
      </c>
      <c r="DK24" s="56">
        <f t="shared" si="110"/>
        <v>0</v>
      </c>
      <c r="DL24" s="56">
        <f t="shared" si="110"/>
        <v>0</v>
      </c>
      <c r="DM24" s="11">
        <f t="shared" si="111"/>
        <v>0</v>
      </c>
      <c r="DN24" s="11">
        <f t="shared" si="111"/>
        <v>0</v>
      </c>
      <c r="DO24" s="11">
        <f t="shared" si="111"/>
        <v>0</v>
      </c>
      <c r="DP24" s="11">
        <f t="shared" si="111"/>
        <v>0</v>
      </c>
      <c r="DQ24" s="56">
        <f t="shared" si="112"/>
        <v>0</v>
      </c>
      <c r="DR24" s="56">
        <f t="shared" si="112"/>
        <v>0</v>
      </c>
      <c r="DS24" s="56">
        <f t="shared" si="112"/>
        <v>0</v>
      </c>
      <c r="DT24" s="56">
        <f t="shared" si="112"/>
        <v>0</v>
      </c>
      <c r="DU24" s="11">
        <f t="shared" si="113"/>
        <v>0</v>
      </c>
      <c r="DV24" s="11">
        <f t="shared" si="113"/>
        <v>0</v>
      </c>
      <c r="DW24" s="11">
        <f t="shared" si="113"/>
        <v>0</v>
      </c>
      <c r="DX24" s="11">
        <f t="shared" si="113"/>
        <v>0</v>
      </c>
      <c r="DY24" s="56">
        <f t="shared" si="114"/>
        <v>0</v>
      </c>
      <c r="DZ24" s="56">
        <f t="shared" si="114"/>
        <v>0</v>
      </c>
      <c r="EA24" s="56">
        <f t="shared" si="114"/>
        <v>0</v>
      </c>
      <c r="EB24" s="56">
        <f t="shared" si="114"/>
        <v>0</v>
      </c>
      <c r="EC24" s="11">
        <f t="shared" si="115"/>
        <v>0</v>
      </c>
      <c r="ED24" s="11">
        <f t="shared" si="115"/>
        <v>0</v>
      </c>
      <c r="EE24" s="11">
        <f t="shared" si="115"/>
        <v>0</v>
      </c>
      <c r="EF24" s="11">
        <f t="shared" si="115"/>
        <v>0</v>
      </c>
      <c r="EG24" s="56">
        <f t="shared" si="116"/>
        <v>0</v>
      </c>
      <c r="EH24" s="56">
        <f t="shared" si="116"/>
        <v>0</v>
      </c>
      <c r="EI24" s="56">
        <f t="shared" si="116"/>
        <v>0</v>
      </c>
      <c r="EJ24" s="56">
        <f t="shared" si="116"/>
        <v>0</v>
      </c>
      <c r="EK24" s="11">
        <f t="shared" si="117"/>
        <v>0</v>
      </c>
      <c r="EL24" s="11">
        <f t="shared" si="117"/>
        <v>0</v>
      </c>
      <c r="EM24" s="11">
        <f t="shared" si="117"/>
        <v>0</v>
      </c>
      <c r="EN24" s="11">
        <f t="shared" si="117"/>
        <v>0</v>
      </c>
      <c r="EO24" s="56">
        <f t="shared" si="118"/>
        <v>0</v>
      </c>
      <c r="EP24" s="56">
        <f t="shared" si="118"/>
        <v>0</v>
      </c>
      <c r="EQ24" s="56">
        <f t="shared" si="118"/>
        <v>0</v>
      </c>
      <c r="ER24" s="56">
        <f t="shared" si="118"/>
        <v>0</v>
      </c>
      <c r="ES24" s="11">
        <f t="shared" si="119"/>
        <v>0</v>
      </c>
      <c r="ET24" s="11">
        <f t="shared" si="119"/>
        <v>0</v>
      </c>
      <c r="EU24" s="11">
        <f t="shared" si="119"/>
        <v>0</v>
      </c>
      <c r="EV24" s="11">
        <f t="shared" si="119"/>
        <v>0</v>
      </c>
      <c r="EW24" s="56">
        <f t="shared" si="120"/>
        <v>0</v>
      </c>
      <c r="EX24" s="56">
        <f t="shared" si="120"/>
        <v>0</v>
      </c>
      <c r="EY24" s="56">
        <f t="shared" si="120"/>
        <v>0</v>
      </c>
      <c r="EZ24" s="56">
        <f t="shared" si="120"/>
        <v>0</v>
      </c>
      <c r="FA24" s="11">
        <f t="shared" si="121"/>
        <v>0</v>
      </c>
      <c r="FB24" s="11">
        <f t="shared" si="121"/>
        <v>0</v>
      </c>
      <c r="FC24" s="11">
        <f t="shared" si="121"/>
        <v>0</v>
      </c>
      <c r="FD24" s="11">
        <f t="shared" si="121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4" manualBreakCount="4">
    <brk id="29" max="65535" man="1"/>
    <brk id="56" max="65535" man="1"/>
    <brk id="83" max="15" man="1"/>
    <brk id="1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U144"/>
  <sheetViews>
    <sheetView tabSelected="1" zoomScale="75" zoomScaleNormal="75" workbookViewId="0" topLeftCell="A1">
      <selection activeCell="I106" sqref="I106"/>
    </sheetView>
  </sheetViews>
  <sheetFormatPr defaultColWidth="9.140625" defaultRowHeight="12"/>
  <cols>
    <col min="1" max="3" width="3.7109375" style="207" customWidth="1"/>
    <col min="4" max="4" width="19.140625" style="207" customWidth="1"/>
    <col min="5" max="16" width="7.28125" style="207" customWidth="1"/>
    <col min="17" max="16384" width="9.140625" style="207" customWidth="1"/>
  </cols>
  <sheetData>
    <row r="1" ht="12" thickBot="1">
      <c r="D1" s="208" t="str">
        <f>Geweer!B1</f>
        <v>GEWEER</v>
      </c>
    </row>
    <row r="2" spans="2:16" ht="12" thickBot="1">
      <c r="B2" s="1"/>
      <c r="C2" s="6"/>
      <c r="D2" s="2"/>
      <c r="E2" s="20" t="s">
        <v>13</v>
      </c>
      <c r="F2" s="209" t="s">
        <v>77</v>
      </c>
      <c r="G2" s="242"/>
      <c r="H2" s="242"/>
      <c r="J2" s="210" t="s">
        <v>109</v>
      </c>
      <c r="K2" s="211"/>
      <c r="L2" s="211"/>
      <c r="M2" s="211"/>
      <c r="N2" s="209"/>
      <c r="O2" s="212" t="s">
        <v>110</v>
      </c>
      <c r="P2" s="212" t="s">
        <v>111</v>
      </c>
    </row>
    <row r="3" spans="2:16" ht="12" thickBot="1">
      <c r="B3" s="30" t="s">
        <v>16</v>
      </c>
      <c r="C3" s="29" t="s">
        <v>17</v>
      </c>
      <c r="D3" s="200" t="s">
        <v>18</v>
      </c>
      <c r="E3" s="32" t="s">
        <v>108</v>
      </c>
      <c r="F3" s="213" t="s">
        <v>107</v>
      </c>
      <c r="G3" s="242"/>
      <c r="H3" s="242"/>
      <c r="J3" s="213">
        <v>1</v>
      </c>
      <c r="K3" s="213">
        <v>2</v>
      </c>
      <c r="L3" s="213">
        <v>3</v>
      </c>
      <c r="M3" s="213">
        <v>4</v>
      </c>
      <c r="N3" s="213">
        <v>5</v>
      </c>
      <c r="O3" s="214"/>
      <c r="P3" s="214"/>
    </row>
    <row r="4" spans="2:16" ht="12" thickBot="1">
      <c r="B4" s="195" t="str">
        <f>Geweer!A6</f>
        <v>A</v>
      </c>
      <c r="C4" s="22">
        <f>Geweer!B6</f>
        <v>2</v>
      </c>
      <c r="D4" s="198" t="str">
        <f>Geweer!C6</f>
        <v>K. Klearkofer</v>
      </c>
      <c r="E4" s="191">
        <f>Geweer!D6</f>
        <v>45</v>
      </c>
      <c r="F4" s="193">
        <f>Geweer!DH6</f>
        <v>128.4</v>
      </c>
      <c r="G4" s="270"/>
      <c r="H4" s="270">
        <v>128</v>
      </c>
      <c r="I4" s="268">
        <f aca="true" t="shared" si="0" ref="I4:I28">IF(H4=""," ",SUM(H4-F4))</f>
        <v>-0.4000000000000057</v>
      </c>
      <c r="J4" s="201">
        <f>IF(Geweer!EB6=1,LARGE((Geweer!I6,Geweer!P6,Geweer!Y6,Geweer!AH6,Geweer!AQ6,Geweer!AZ6,Geweer!BI6,Geweer!BR6,Geweer!CA6,Geweer!CJ6,Geweer!CS6,Geweer!DB6),1),"-")</f>
        <v>522</v>
      </c>
      <c r="K4" s="202">
        <f>IF(Geweer!EB6=1,LARGE((Geweer!I6,Geweer!P6,Geweer!Y6,Geweer!AH6,Geweer!AQ6,Geweer!AZ6,Geweer!BI6,Geweer!BR6,Geweer!CA6,Geweer!CJ6,Geweer!CS6,Geweer!DB6),2),"-")</f>
        <v>522</v>
      </c>
      <c r="L4" s="202">
        <f>IF(Geweer!EB6=1,LARGE((Geweer!I6,Geweer!P6,Geweer!Y6,Geweer!AH6,Geweer!AQ6,Geweer!AZ6,Geweer!BI6,Geweer!BR6,Geweer!CA6,Geweer!CJ6,Geweer!CS6,Geweer!DB6),3),"-")</f>
        <v>521</v>
      </c>
      <c r="M4" s="202">
        <f>IF(Geweer!EB6=1,LARGE((Geweer!I6,Geweer!P6,Geweer!Y6,Geweer!AH6,Geweer!AQ6,Geweer!AZ6,Geweer!BI6,Geweer!BR6,Geweer!CA6,Geweer!CJ6,Geweer!CS6,Geweer!DB6),4),"-")</f>
        <v>520</v>
      </c>
      <c r="N4" s="202">
        <f>IF(Geweer!EB6=1,LARGE((Geweer!I6,Geweer!P6,Geweer!Y6,Geweer!AH6,Geweer!AQ6,Geweer!AZ6,Geweer!BI6,Geweer!BR6,Geweer!CA6,Geweer!CJ6,Geweer!CS6,Geweer!DB6),5),"-")</f>
        <v>517</v>
      </c>
      <c r="O4" s="202">
        <f>SUM(J4:N4)</f>
        <v>2602</v>
      </c>
      <c r="P4" s="215" t="s">
        <v>139</v>
      </c>
    </row>
    <row r="5" spans="2:16" ht="12" thickBot="1">
      <c r="B5" s="195" t="str">
        <f>Geweer!A7</f>
        <v>A</v>
      </c>
      <c r="C5" s="22">
        <f>Geweer!B7</f>
        <v>4</v>
      </c>
      <c r="D5" s="198" t="str">
        <f>Geweer!C7</f>
        <v>A.M.A. Molenaar</v>
      </c>
      <c r="E5" s="191">
        <f>Geweer!D7</f>
        <v>21</v>
      </c>
      <c r="F5" s="193">
        <f>Geweer!DH7</f>
        <v>142.14285714285714</v>
      </c>
      <c r="G5" s="270"/>
      <c r="H5" s="270"/>
      <c r="I5" s="268" t="str">
        <f t="shared" si="0"/>
        <v> </v>
      </c>
      <c r="J5" s="201">
        <f>IF(Geweer!EB7=1,LARGE((Geweer!I7,Geweer!P7,Geweer!Y7,Geweer!AH7,Geweer!AQ7,Geweer!AZ7,Geweer!BI7,Geweer!BR7,Geweer!CA7,Geweer!CJ7,Geweer!CS7,Geweer!DB7),1),"-")</f>
        <v>576</v>
      </c>
      <c r="K5" s="202">
        <f>IF(Geweer!EB7=1,LARGE((Geweer!I7,Geweer!P7,Geweer!Y7,Geweer!AH7,Geweer!AQ7,Geweer!AZ7,Geweer!BI7,Geweer!BR7,Geweer!CA7,Geweer!CJ7,Geweer!CS7,Geweer!DB7),2),"-")</f>
        <v>569</v>
      </c>
      <c r="L5" s="202">
        <f>IF(Geweer!EB7=1,LARGE((Geweer!I7,Geweer!P7,Geweer!Y7,Geweer!AH7,Geweer!AQ7,Geweer!AZ7,Geweer!BI7,Geweer!BR7,Geweer!CA7,Geweer!CJ7,Geweer!CS7,Geweer!DB7),3),"-")</f>
        <v>569</v>
      </c>
      <c r="M5" s="202">
        <f>IF(Geweer!EB7=1,LARGE((Geweer!I7,Geweer!P7,Geweer!Y7,Geweer!AH7,Geweer!AQ7,Geweer!AZ7,Geweer!BI7,Geweer!BR7,Geweer!CA7,Geweer!CJ7,Geweer!CS7,Geweer!DB7),4),"-")</f>
        <v>566</v>
      </c>
      <c r="N5" s="202">
        <f>IF(Geweer!EB7=1,LARGE((Geweer!I7,Geweer!P7,Geweer!Y7,Geweer!AH7,Geweer!AQ7,Geweer!AZ7,Geweer!BI7,Geweer!BR7,Geweer!CA7,Geweer!CJ7,Geweer!CS7,Geweer!DB7),5),"-")</f>
        <v>565</v>
      </c>
      <c r="O5" s="202">
        <f aca="true" t="shared" si="1" ref="O5:O28">SUM(J5:N5)</f>
        <v>2845</v>
      </c>
      <c r="P5" s="216" t="s">
        <v>137</v>
      </c>
    </row>
    <row r="6" spans="2:16" ht="12" thickBot="1">
      <c r="B6" s="195" t="str">
        <f>Geweer!A8</f>
        <v>A</v>
      </c>
      <c r="C6" s="22">
        <f>Geweer!B8</f>
        <v>13</v>
      </c>
      <c r="D6" s="198" t="str">
        <f>Geweer!C8</f>
        <v>W. Kocks (jr)</v>
      </c>
      <c r="E6" s="191">
        <f>Geweer!D8</f>
        <v>3</v>
      </c>
      <c r="F6" s="193">
        <f>Geweer!DH8</f>
        <v>133.66666666666666</v>
      </c>
      <c r="G6" s="270"/>
      <c r="H6" s="270"/>
      <c r="I6" s="268" t="str">
        <f t="shared" si="0"/>
        <v> </v>
      </c>
      <c r="J6" s="201" t="str">
        <f>IF(Geweer!EB8=1,LARGE((Geweer!I8,Geweer!P8,Geweer!Y8,Geweer!AH8,Geweer!AQ8,Geweer!AZ8,Geweer!BI8,Geweer!BR8,Geweer!CA8,Geweer!CJ8,Geweer!CS8,Geweer!DB8),1),"-")</f>
        <v>-</v>
      </c>
      <c r="K6" s="202" t="str">
        <f>IF(Geweer!EB8=1,LARGE((Geweer!I8,Geweer!P8,Geweer!Y8,Geweer!AH8,Geweer!AQ8,Geweer!AZ8,Geweer!BI8,Geweer!BR8,Geweer!CA8,Geweer!CJ8,Geweer!CS8,Geweer!DB8),2),"-")</f>
        <v>-</v>
      </c>
      <c r="L6" s="202" t="str">
        <f>IF(Geweer!EB8=1,LARGE((Geweer!I8,Geweer!P8,Geweer!Y8,Geweer!AH8,Geweer!AQ8,Geweer!AZ8,Geweer!BI8,Geweer!BR8,Geweer!CA8,Geweer!CJ8,Geweer!CS8,Geweer!DB8),3),"-")</f>
        <v>-</v>
      </c>
      <c r="M6" s="202" t="str">
        <f>IF(Geweer!EB8=1,LARGE((Geweer!I8,Geweer!P8,Geweer!Y8,Geweer!AH8,Geweer!AQ8,Geweer!AZ8,Geweer!BI8,Geweer!BR8,Geweer!CA8,Geweer!CJ8,Geweer!CS8,Geweer!DB8),4),"-")</f>
        <v>-</v>
      </c>
      <c r="N6" s="202" t="str">
        <f>IF(Geweer!EB8=1,LARGE((Geweer!I8,Geweer!P8,Geweer!Y8,Geweer!AH8,Geweer!AQ8,Geweer!AZ8,Geweer!BI8,Geweer!BR8,Geweer!CA8,Geweer!CJ8,Geweer!CS8,Geweer!DB8),5),"-")</f>
        <v>-</v>
      </c>
      <c r="O6" s="202">
        <f t="shared" si="1"/>
        <v>0</v>
      </c>
      <c r="P6" s="216"/>
    </row>
    <row r="7" spans="2:16" ht="12" thickBot="1">
      <c r="B7" s="195" t="str">
        <f>Geweer!A9</f>
        <v>A</v>
      </c>
      <c r="C7" s="22">
        <f>Geweer!B9</f>
        <v>47</v>
      </c>
      <c r="D7" s="198" t="str">
        <f>Geweer!C9</f>
        <v>C.L. Beets</v>
      </c>
      <c r="E7" s="191">
        <f>Geweer!D9</f>
        <v>7</v>
      </c>
      <c r="F7" s="193">
        <f>Geweer!DH9</f>
        <v>135.28571428571428</v>
      </c>
      <c r="G7" s="270"/>
      <c r="H7" s="270"/>
      <c r="I7" s="268" t="str">
        <f t="shared" si="0"/>
        <v> </v>
      </c>
      <c r="J7" s="201" t="str">
        <f>IF(Geweer!EB9=1,LARGE((Geweer!I9,Geweer!P9,Geweer!Y9,Geweer!AH9,Geweer!AQ9,Geweer!AZ9,Geweer!BI9,Geweer!BR9,Geweer!CA9,Geweer!CJ9,Geweer!CS9,Geweer!DB9),1),"-")</f>
        <v>-</v>
      </c>
      <c r="K7" s="202" t="str">
        <f>IF(Geweer!EB9=1,LARGE((Geweer!I9,Geweer!P9,Geweer!Y9,Geweer!AH9,Geweer!AQ9,Geweer!AZ9,Geweer!BI9,Geweer!BR9,Geweer!CA9,Geweer!CJ9,Geweer!CS9,Geweer!DB9),2),"-")</f>
        <v>-</v>
      </c>
      <c r="L7" s="202" t="str">
        <f>IF(Geweer!EB9=1,LARGE((Geweer!I9,Geweer!P9,Geweer!Y9,Geweer!AH9,Geweer!AQ9,Geweer!AZ9,Geweer!BI9,Geweer!BR9,Geweer!CA9,Geweer!CJ9,Geweer!CS9,Geweer!DB9),3),"-")</f>
        <v>-</v>
      </c>
      <c r="M7" s="202" t="str">
        <f>IF(Geweer!EB9=1,LARGE((Geweer!I9,Geweer!P9,Geweer!Y9,Geweer!AH9,Geweer!AQ9,Geweer!AZ9,Geweer!BI9,Geweer!BR9,Geweer!CA9,Geweer!CJ9,Geweer!CS9,Geweer!DB9),4),"-")</f>
        <v>-</v>
      </c>
      <c r="N7" s="202" t="str">
        <f>IF(Geweer!EB9=1,LARGE((Geweer!I9,Geweer!P9,Geweer!Y9,Geweer!AH9,Geweer!AQ9,Geweer!AZ9,Geweer!BI9,Geweer!BR9,Geweer!CA9,Geweer!CJ9,Geweer!CS9,Geweer!DB9),5),"-")</f>
        <v>-</v>
      </c>
      <c r="O7" s="202">
        <f t="shared" si="1"/>
        <v>0</v>
      </c>
      <c r="P7" s="216"/>
    </row>
    <row r="8" spans="2:16" ht="12" thickBot="1">
      <c r="B8" s="195" t="str">
        <f>Geweer!A10</f>
        <v>A</v>
      </c>
      <c r="C8" s="22">
        <f>Geweer!B10</f>
        <v>54</v>
      </c>
      <c r="D8" s="198" t="str">
        <f>Geweer!C10</f>
        <v>J. Meester</v>
      </c>
      <c r="E8" s="191">
        <f>Geweer!D10</f>
        <v>41</v>
      </c>
      <c r="F8" s="193">
        <f>Geweer!DH10</f>
        <v>130.53658536585365</v>
      </c>
      <c r="G8" s="270"/>
      <c r="H8" s="270"/>
      <c r="I8" s="268" t="str">
        <f t="shared" si="0"/>
        <v> </v>
      </c>
      <c r="J8" s="201">
        <f>IF(Geweer!EB10=1,LARGE((Geweer!I10,Geweer!P10,Geweer!Y10,Geweer!AH10,Geweer!AQ10,Geweer!AZ10,Geweer!BI10,Geweer!BR10,Geweer!CA10,Geweer!CJ10,Geweer!CS10,Geweer!DB10),1),"-")</f>
        <v>533</v>
      </c>
      <c r="K8" s="202">
        <f>IF(Geweer!EB10=1,LARGE((Geweer!I10,Geweer!P10,Geweer!Y10,Geweer!AH10,Geweer!AQ10,Geweer!AZ10,Geweer!BI10,Geweer!BR10,Geweer!CA10,Geweer!CJ10,Geweer!CS10,Geweer!DB10),2),"-")</f>
        <v>530</v>
      </c>
      <c r="L8" s="202">
        <f>IF(Geweer!EB10=1,LARGE((Geweer!I10,Geweer!P10,Geweer!Y10,Geweer!AH10,Geweer!AQ10,Geweer!AZ10,Geweer!BI10,Geweer!BR10,Geweer!CA10,Geweer!CJ10,Geweer!CS10,Geweer!DB10),3),"-")</f>
        <v>528</v>
      </c>
      <c r="M8" s="202">
        <f>IF(Geweer!EB10=1,LARGE((Geweer!I10,Geweer!P10,Geweer!Y10,Geweer!AH10,Geweer!AQ10,Geweer!AZ10,Geweer!BI10,Geweer!BR10,Geweer!CA10,Geweer!CJ10,Geweer!CS10,Geweer!DB10),4),"-")</f>
        <v>526</v>
      </c>
      <c r="N8" s="202">
        <f>IF(Geweer!EB10=1,LARGE((Geweer!I10,Geweer!P10,Geweer!Y10,Geweer!AH10,Geweer!AQ10,Geweer!AZ10,Geweer!BI10,Geweer!BR10,Geweer!CA10,Geweer!CJ10,Geweer!CS10,Geweer!DB10),5),"-")</f>
        <v>519</v>
      </c>
      <c r="O8" s="202">
        <f t="shared" si="1"/>
        <v>2636</v>
      </c>
      <c r="P8" s="216" t="s">
        <v>138</v>
      </c>
    </row>
    <row r="9" spans="2:16" ht="12" thickBot="1">
      <c r="B9" s="195" t="str">
        <f>Geweer!A11</f>
        <v>A</v>
      </c>
      <c r="C9" s="22">
        <f>Geweer!B11</f>
        <v>77</v>
      </c>
      <c r="D9" s="198" t="str">
        <f>Geweer!C11</f>
        <v>D. Lonis</v>
      </c>
      <c r="E9" s="191">
        <f>Geweer!D11</f>
        <v>10</v>
      </c>
      <c r="F9" s="193">
        <f>Geweer!DH11</f>
        <v>130.2</v>
      </c>
      <c r="G9" s="270"/>
      <c r="H9" s="270"/>
      <c r="I9" s="268" t="str">
        <f t="shared" si="0"/>
        <v> </v>
      </c>
      <c r="J9" s="201" t="str">
        <f>IF(Geweer!EB11=1,LARGE((Geweer!I11,Geweer!P11,Geweer!Y11,Geweer!AH11,Geweer!AQ11,Geweer!AZ11,Geweer!BI11,Geweer!BR11,Geweer!CA11,Geweer!CJ11,Geweer!CS11,Geweer!DB11),1),"-")</f>
        <v>-</v>
      </c>
      <c r="K9" s="202" t="str">
        <f>IF(Geweer!EB11=1,LARGE((Geweer!I11,Geweer!P11,Geweer!Y11,Geweer!AH11,Geweer!AQ11,Geweer!AZ11,Geweer!BI11,Geweer!BR11,Geweer!CA11,Geweer!CJ11,Geweer!CS11,Geweer!DB11),2),"-")</f>
        <v>-</v>
      </c>
      <c r="L9" s="202" t="str">
        <f>IF(Geweer!EB11=1,LARGE((Geweer!I11,Geweer!P11,Geweer!Y11,Geweer!AH11,Geweer!AQ11,Geweer!AZ11,Geweer!BI11,Geweer!BR11,Geweer!CA11,Geweer!CJ11,Geweer!CS11,Geweer!DB11),3),"-")</f>
        <v>-</v>
      </c>
      <c r="M9" s="202" t="str">
        <f>IF(Geweer!EB11=1,LARGE((Geweer!I11,Geweer!P11,Geweer!Y11,Geweer!AH11,Geweer!AQ11,Geweer!AZ11,Geweer!BI11,Geweer!BR11,Geweer!CA11,Geweer!CJ11,Geweer!CS11,Geweer!DB11),4),"-")</f>
        <v>-</v>
      </c>
      <c r="N9" s="202" t="str">
        <f>IF(Geweer!EB11=1,LARGE((Geweer!I11,Geweer!P11,Geweer!Y11,Geweer!AH11,Geweer!AQ11,Geweer!AZ11,Geweer!BI11,Geweer!BR11,Geweer!CA11,Geweer!CJ11,Geweer!CS11,Geweer!DB11),5),"-")</f>
        <v>-</v>
      </c>
      <c r="O9" s="202">
        <f t="shared" si="1"/>
        <v>0</v>
      </c>
      <c r="P9" s="216"/>
    </row>
    <row r="10" spans="2:16" ht="12" thickBot="1">
      <c r="B10" s="195" t="str">
        <f>Geweer!A12</f>
        <v>B</v>
      </c>
      <c r="C10" s="22">
        <f>Geweer!B12</f>
        <v>31</v>
      </c>
      <c r="D10" s="198" t="str">
        <f>Geweer!C12</f>
        <v>W. Kocks (sr)</v>
      </c>
      <c r="E10" s="191">
        <f>Geweer!D12</f>
        <v>2</v>
      </c>
      <c r="F10" s="193">
        <f>Geweer!DH12</f>
        <v>136.5</v>
      </c>
      <c r="G10" s="270"/>
      <c r="H10" s="270"/>
      <c r="I10" s="268" t="str">
        <f t="shared" si="0"/>
        <v> </v>
      </c>
      <c r="J10" s="201" t="str">
        <f>IF(Geweer!EB12=1,LARGE((Geweer!I12,Geweer!P12,Geweer!Y12,Geweer!AH12,Geweer!AQ12,Geweer!AZ12,Geweer!BI12,Geweer!BR12,Geweer!CA12,Geweer!CJ12,Geweer!CS12,Geweer!DB12),1),"-")</f>
        <v>-</v>
      </c>
      <c r="K10" s="202" t="str">
        <f>IF(Geweer!EB12=1,LARGE((Geweer!I12,Geweer!P12,Geweer!Y12,Geweer!AH12,Geweer!AQ12,Geweer!AZ12,Geweer!BI12,Geweer!BR12,Geweer!CA12,Geweer!CJ12,Geweer!CS12,Geweer!DB12),2),"-")</f>
        <v>-</v>
      </c>
      <c r="L10" s="202" t="str">
        <f>IF(Geweer!EB12=1,LARGE((Geweer!I12,Geweer!P12,Geweer!Y12,Geweer!AH12,Geweer!AQ12,Geweer!AZ12,Geweer!BI12,Geweer!BR12,Geweer!CA12,Geweer!CJ12,Geweer!CS12,Geweer!DB12),3),"-")</f>
        <v>-</v>
      </c>
      <c r="M10" s="202" t="str">
        <f>IF(Geweer!EB12=1,LARGE((Geweer!I12,Geweer!P12,Geweer!Y12,Geweer!AH12,Geweer!AQ12,Geweer!AZ12,Geweer!BI12,Geweer!BR12,Geweer!CA12,Geweer!CJ12,Geweer!CS12,Geweer!DB12),4),"-")</f>
        <v>-</v>
      </c>
      <c r="N10" s="202" t="str">
        <f>IF(Geweer!EB12=1,LARGE((Geweer!I12,Geweer!P12,Geweer!Y12,Geweer!AH12,Geweer!AQ12,Geweer!AZ12,Geweer!BI12,Geweer!BR12,Geweer!CA12,Geweer!CJ12,Geweer!CS12,Geweer!DB12),5),"-")</f>
        <v>-</v>
      </c>
      <c r="O10" s="202">
        <f t="shared" si="1"/>
        <v>0</v>
      </c>
      <c r="P10" s="216"/>
    </row>
    <row r="11" spans="2:16" ht="12" thickBot="1">
      <c r="B11" s="195" t="str">
        <f>Geweer!A13</f>
        <v>B</v>
      </c>
      <c r="C11" s="22">
        <f>Geweer!B13</f>
        <v>43</v>
      </c>
      <c r="D11" s="198" t="str">
        <f>Geweer!C13</f>
        <v>G. Beets</v>
      </c>
      <c r="E11" s="191">
        <f>Geweer!D13</f>
        <v>4</v>
      </c>
      <c r="F11" s="193">
        <f>Geweer!DH13</f>
        <v>122</v>
      </c>
      <c r="G11" s="270"/>
      <c r="H11" s="270"/>
      <c r="I11" s="268" t="str">
        <f t="shared" si="0"/>
        <v> </v>
      </c>
      <c r="J11" s="201" t="str">
        <f>IF(Geweer!EB13=1,LARGE((Geweer!I13,Geweer!P13,Geweer!Y13,Geweer!AH13,Geweer!AQ13,Geweer!AZ13,Geweer!BI13,Geweer!BR13,Geweer!CA13,Geweer!CJ13,Geweer!CS13,Geweer!DB13),1),"-")</f>
        <v>-</v>
      </c>
      <c r="K11" s="202" t="str">
        <f>IF(Geweer!EB13=1,LARGE((Geweer!I13,Geweer!P13,Geweer!Y13,Geweer!AH13,Geweer!AQ13,Geweer!AZ13,Geweer!BI13,Geweer!BR13,Geweer!CA13,Geweer!CJ13,Geweer!CS13,Geweer!DB13),2),"-")</f>
        <v>-</v>
      </c>
      <c r="L11" s="202" t="str">
        <f>IF(Geweer!EB13=1,LARGE((Geweer!I13,Geweer!P13,Geweer!Y13,Geweer!AH13,Geweer!AQ13,Geweer!AZ13,Geweer!BI13,Geweer!BR13,Geweer!CA13,Geweer!CJ13,Geweer!CS13,Geweer!DB13),3),"-")</f>
        <v>-</v>
      </c>
      <c r="M11" s="202" t="str">
        <f>IF(Geweer!EB13=1,LARGE((Geweer!I13,Geweer!P13,Geweer!Y13,Geweer!AH13,Geweer!AQ13,Geweer!AZ13,Geweer!BI13,Geweer!BR13,Geweer!CA13,Geweer!CJ13,Geweer!CS13,Geweer!DB13),4),"-")</f>
        <v>-</v>
      </c>
      <c r="N11" s="202" t="str">
        <f>IF(Geweer!EB13=1,LARGE((Geweer!I13,Geweer!P13,Geweer!Y13,Geweer!AH13,Geweer!AQ13,Geweer!AZ13,Geweer!BI13,Geweer!BR13,Geweer!CA13,Geweer!CJ13,Geweer!CS13,Geweer!DB13),5),"-")</f>
        <v>-</v>
      </c>
      <c r="O11" s="202">
        <f t="shared" si="1"/>
        <v>0</v>
      </c>
      <c r="P11" s="216"/>
    </row>
    <row r="12" spans="2:16" ht="12" thickBot="1">
      <c r="B12" s="195" t="str">
        <f>Geweer!A14</f>
        <v>B</v>
      </c>
      <c r="C12" s="22">
        <f>Geweer!B14</f>
        <v>57</v>
      </c>
      <c r="D12" s="198" t="str">
        <f>Geweer!C14</f>
        <v>S. Hartingsveld (sr)</v>
      </c>
      <c r="E12" s="191">
        <f>Geweer!D14</f>
      </c>
      <c r="F12" s="193">
        <f>Geweer!DH14</f>
        <v>0</v>
      </c>
      <c r="G12" s="270"/>
      <c r="H12" s="270"/>
      <c r="I12" s="268" t="str">
        <f t="shared" si="0"/>
        <v> </v>
      </c>
      <c r="J12" s="201" t="str">
        <f>IF(Geweer!EB14=1,LARGE((Geweer!I14,Geweer!P14,Geweer!Y14,Geweer!AH14,Geweer!AQ14,Geweer!AZ14,Geweer!BI14,Geweer!BR14,Geweer!CA14,Geweer!CJ14,Geweer!CS14,Geweer!DB14),1),"-")</f>
        <v>-</v>
      </c>
      <c r="K12" s="202" t="str">
        <f>IF(Geweer!EB14=1,LARGE((Geweer!I14,Geweer!P14,Geweer!Y14,Geweer!AH14,Geweer!AQ14,Geweer!AZ14,Geweer!BI14,Geweer!BR14,Geweer!CA14,Geweer!CJ14,Geweer!CS14,Geweer!DB14),2),"-")</f>
        <v>-</v>
      </c>
      <c r="L12" s="202" t="str">
        <f>IF(Geweer!EB14=1,LARGE((Geweer!I14,Geweer!P14,Geweer!Y14,Geweer!AH14,Geweer!AQ14,Geweer!AZ14,Geweer!BI14,Geweer!BR14,Geweer!CA14,Geweer!CJ14,Geweer!CS14,Geweer!DB14),3),"-")</f>
        <v>-</v>
      </c>
      <c r="M12" s="202" t="str">
        <f>IF(Geweer!EB14=1,LARGE((Geweer!I14,Geweer!P14,Geweer!Y14,Geweer!AH14,Geweer!AQ14,Geweer!AZ14,Geweer!BI14,Geweer!BR14,Geweer!CA14,Geweer!CJ14,Geweer!CS14,Geweer!DB14),4),"-")</f>
        <v>-</v>
      </c>
      <c r="N12" s="202" t="str">
        <f>IF(Geweer!EB14=1,LARGE((Geweer!I14,Geweer!P14,Geweer!Y14,Geweer!AH14,Geweer!AQ14,Geweer!AZ14,Geweer!BI14,Geweer!BR14,Geweer!CA14,Geweer!CJ14,Geweer!CS14,Geweer!DB14),5),"-")</f>
        <v>-</v>
      </c>
      <c r="O12" s="202">
        <f t="shared" si="1"/>
        <v>0</v>
      </c>
      <c r="P12" s="216"/>
    </row>
    <row r="13" spans="2:16" ht="12" thickBot="1">
      <c r="B13" s="195" t="str">
        <f>Geweer!A15</f>
        <v>B</v>
      </c>
      <c r="C13" s="22">
        <f>Geweer!B15</f>
        <v>65</v>
      </c>
      <c r="D13" s="198" t="str">
        <f>Geweer!C15</f>
        <v>H. Pasterkamp</v>
      </c>
      <c r="E13" s="191">
        <f>Geweer!D15</f>
        <v>2</v>
      </c>
      <c r="F13" s="193">
        <f>Geweer!DH15</f>
        <v>127.5</v>
      </c>
      <c r="G13" s="270"/>
      <c r="H13" s="270"/>
      <c r="I13" s="268" t="str">
        <f t="shared" si="0"/>
        <v> </v>
      </c>
      <c r="J13" s="201" t="str">
        <f>IF(Geweer!EB15=1,LARGE((Geweer!I15,Geweer!P15,Geweer!Y15,Geweer!AH15,Geweer!AQ15,Geweer!AZ15,Geweer!BI15,Geweer!BR15,Geweer!CA15,Geweer!CJ15,Geweer!CS15,Geweer!DB15),1),"-")</f>
        <v>-</v>
      </c>
      <c r="K13" s="202" t="str">
        <f>IF(Geweer!EB15=1,LARGE((Geweer!I15,Geweer!P15,Geweer!Y15,Geweer!AH15,Geweer!AQ15,Geweer!AZ15,Geweer!BI15,Geweer!BR15,Geweer!CA15,Geweer!CJ15,Geweer!CS15,Geweer!DB15),2),"-")</f>
        <v>-</v>
      </c>
      <c r="L13" s="202" t="str">
        <f>IF(Geweer!EB15=1,LARGE((Geweer!I15,Geweer!P15,Geweer!Y15,Geweer!AH15,Geweer!AQ15,Geweer!AZ15,Geweer!BI15,Geweer!BR15,Geweer!CA15,Geweer!CJ15,Geweer!CS15,Geweer!DB15),3),"-")</f>
        <v>-</v>
      </c>
      <c r="M13" s="202" t="str">
        <f>IF(Geweer!EB15=1,LARGE((Geweer!I15,Geweer!P15,Geweer!Y15,Geweer!AH15,Geweer!AQ15,Geweer!AZ15,Geweer!BI15,Geweer!BR15,Geweer!CA15,Geweer!CJ15,Geweer!CS15,Geweer!DB15),4),"-")</f>
        <v>-</v>
      </c>
      <c r="N13" s="202" t="str">
        <f>IF(Geweer!EB15=1,LARGE((Geweer!I15,Geweer!P15,Geweer!Y15,Geweer!AH15,Geweer!AQ15,Geweer!AZ15,Geweer!BI15,Geweer!BR15,Geweer!CA15,Geweer!CJ15,Geweer!CS15,Geweer!DB15),5),"-")</f>
        <v>-</v>
      </c>
      <c r="O13" s="202">
        <f t="shared" si="1"/>
        <v>0</v>
      </c>
      <c r="P13" s="216"/>
    </row>
    <row r="14" spans="2:16" ht="12" thickBot="1">
      <c r="B14" s="195" t="str">
        <f>Geweer!A16</f>
        <v>B</v>
      </c>
      <c r="C14" s="22">
        <f>Geweer!B16</f>
        <v>71</v>
      </c>
      <c r="D14" s="198" t="str">
        <f>Geweer!C16</f>
        <v>S. Hartingsveld (jr)</v>
      </c>
      <c r="E14" s="191">
        <f>Geweer!D16</f>
        <v>10</v>
      </c>
      <c r="F14" s="193">
        <f>Geweer!DH16</f>
        <v>124.4</v>
      </c>
      <c r="G14" s="270"/>
      <c r="H14" s="270">
        <v>121</v>
      </c>
      <c r="I14" s="268">
        <f t="shared" si="0"/>
        <v>-3.4000000000000057</v>
      </c>
      <c r="J14" s="201" t="str">
        <f>IF(Geweer!EB16=1,LARGE((Geweer!I16,Geweer!P16,Geweer!Y16,Geweer!AH16,Geweer!AQ16,Geweer!AZ16,Geweer!BI16,Geweer!BR16,Geweer!CA16,Geweer!CJ16,Geweer!CS16,Geweer!DB16),1),"-")</f>
        <v>-</v>
      </c>
      <c r="K14" s="202" t="str">
        <f>IF(Geweer!EB16=1,LARGE((Geweer!I16,Geweer!P16,Geweer!Y16,Geweer!AH16,Geweer!AQ16,Geweer!AZ16,Geweer!BI16,Geweer!BR16,Geweer!CA16,Geweer!CJ16,Geweer!CS16,Geweer!DB16),2),"-")</f>
        <v>-</v>
      </c>
      <c r="L14" s="202" t="str">
        <f>IF(Geweer!EB16=1,LARGE((Geweer!I16,Geweer!P16,Geweer!Y16,Geweer!AH16,Geweer!AQ16,Geweer!AZ16,Geweer!BI16,Geweer!BR16,Geweer!CA16,Geweer!CJ16,Geweer!CS16,Geweer!DB16),3),"-")</f>
        <v>-</v>
      </c>
      <c r="M14" s="202" t="str">
        <f>IF(Geweer!EB16=1,LARGE((Geweer!I16,Geweer!P16,Geweer!Y16,Geweer!AH16,Geweer!AQ16,Geweer!AZ16,Geweer!BI16,Geweer!BR16,Geweer!CA16,Geweer!CJ16,Geweer!CS16,Geweer!DB16),4),"-")</f>
        <v>-</v>
      </c>
      <c r="N14" s="202" t="str">
        <f>IF(Geweer!EB16=1,LARGE((Geweer!I16,Geweer!P16,Geweer!Y16,Geweer!AH16,Geweer!AQ16,Geweer!AZ16,Geweer!BI16,Geweer!BR16,Geweer!CA16,Geweer!CJ16,Geweer!CS16,Geweer!DB16),5),"-")</f>
        <v>-</v>
      </c>
      <c r="O14" s="202">
        <f t="shared" si="1"/>
        <v>0</v>
      </c>
      <c r="P14" s="216"/>
    </row>
    <row r="15" spans="2:16" ht="12" thickBot="1">
      <c r="B15" s="195" t="str">
        <f>Geweer!A17</f>
        <v>C</v>
      </c>
      <c r="C15" s="22">
        <f>Geweer!B17</f>
        <v>3</v>
      </c>
      <c r="D15" s="198" t="str">
        <f>Geweer!C17</f>
        <v>M.G. Haring (sr)</v>
      </c>
      <c r="E15" s="191">
        <f>Geweer!D17</f>
        <v>15</v>
      </c>
      <c r="F15" s="193">
        <f>Geweer!DH17</f>
        <v>112.86666666666666</v>
      </c>
      <c r="G15" s="270"/>
      <c r="H15" s="270"/>
      <c r="I15" s="268" t="str">
        <f t="shared" si="0"/>
        <v> </v>
      </c>
      <c r="J15" s="201" t="str">
        <f>IF(Geweer!EB17=1,LARGE((Geweer!I17,Geweer!P17,Geweer!Y17,Geweer!AH17,Geweer!AQ17,Geweer!AZ17,Geweer!BI17,Geweer!BR17,Geweer!CA17,Geweer!CJ17,Geweer!CS17,Geweer!DB17),1),"-")</f>
        <v>-</v>
      </c>
      <c r="K15" s="202" t="str">
        <f>IF(Geweer!EB17=1,LARGE((Geweer!I17,Geweer!P17,Geweer!Y17,Geweer!AH17,Geweer!AQ17,Geweer!AZ17,Geweer!BI17,Geweer!BR17,Geweer!CA17,Geweer!CJ17,Geweer!CS17,Geweer!DB17),2),"-")</f>
        <v>-</v>
      </c>
      <c r="L15" s="202" t="str">
        <f>IF(Geweer!EB17=1,LARGE((Geweer!I17,Geweer!P17,Geweer!Y17,Geweer!AH17,Geweer!AQ17,Geweer!AZ17,Geweer!BI17,Geweer!BR17,Geweer!CA17,Geweer!CJ17,Geweer!CS17,Geweer!DB17),3),"-")</f>
        <v>-</v>
      </c>
      <c r="M15" s="202" t="str">
        <f>IF(Geweer!EB17=1,LARGE((Geweer!I17,Geweer!P17,Geweer!Y17,Geweer!AH17,Geweer!AQ17,Geweer!AZ17,Geweer!BI17,Geweer!BR17,Geweer!CA17,Geweer!CJ17,Geweer!CS17,Geweer!DB17),4),"-")</f>
        <v>-</v>
      </c>
      <c r="N15" s="202" t="str">
        <f>IF(Geweer!EB17=1,LARGE((Geweer!I17,Geweer!P17,Geweer!Y17,Geweer!AH17,Geweer!AQ17,Geweer!AZ17,Geweer!BI17,Geweer!BR17,Geweer!CA17,Geweer!CJ17,Geweer!CS17,Geweer!DB17),5),"-")</f>
        <v>-</v>
      </c>
      <c r="O15" s="202">
        <f t="shared" si="1"/>
        <v>0</v>
      </c>
      <c r="P15" s="216"/>
    </row>
    <row r="16" spans="2:16" ht="12" thickBot="1">
      <c r="B16" s="195" t="str">
        <f>Geweer!A18</f>
        <v>C</v>
      </c>
      <c r="C16" s="22">
        <f>Geweer!B18</f>
        <v>19</v>
      </c>
      <c r="D16" s="198" t="str">
        <f>Geweer!C18</f>
        <v>P. Kasten</v>
      </c>
      <c r="E16" s="191">
        <f>Geweer!D18</f>
      </c>
      <c r="F16" s="193">
        <f>Geweer!DH18</f>
        <v>0</v>
      </c>
      <c r="G16" s="270"/>
      <c r="H16" s="270"/>
      <c r="I16" s="268" t="str">
        <f t="shared" si="0"/>
        <v> </v>
      </c>
      <c r="J16" s="201" t="str">
        <f>IF(Geweer!EB18=1,LARGE((Geweer!I18,Geweer!P18,Geweer!Y18,Geweer!AH18,Geweer!AQ18,Geweer!AZ18,Geweer!BI18,Geweer!BR18,Geweer!CA18,Geweer!CJ18,Geweer!CS18,Geweer!DB18),1),"-")</f>
        <v>-</v>
      </c>
      <c r="K16" s="202" t="str">
        <f>IF(Geweer!EB18=1,LARGE((Geweer!I18,Geweer!P18,Geweer!Y18,Geweer!AH18,Geweer!AQ18,Geweer!AZ18,Geweer!BI18,Geweer!BR18,Geweer!CA18,Geweer!CJ18,Geweer!CS18,Geweer!DB18),2),"-")</f>
        <v>-</v>
      </c>
      <c r="L16" s="202" t="str">
        <f>IF(Geweer!EB18=1,LARGE((Geweer!I18,Geweer!P18,Geweer!Y18,Geweer!AH18,Geweer!AQ18,Geweer!AZ18,Geweer!BI18,Geweer!BR18,Geweer!CA18,Geweer!CJ18,Geweer!CS18,Geweer!DB18),3),"-")</f>
        <v>-</v>
      </c>
      <c r="M16" s="202" t="str">
        <f>IF(Geweer!EB18=1,LARGE((Geweer!I18,Geweer!P18,Geweer!Y18,Geweer!AH18,Geweer!AQ18,Geweer!AZ18,Geweer!BI18,Geweer!BR18,Geweer!CA18,Geweer!CJ18,Geweer!CS18,Geweer!DB18),4),"-")</f>
        <v>-</v>
      </c>
      <c r="N16" s="202" t="str">
        <f>IF(Geweer!EB18=1,LARGE((Geweer!I18,Geweer!P18,Geweer!Y18,Geweer!AH18,Geweer!AQ18,Geweer!AZ18,Geweer!BI18,Geweer!BR18,Geweer!CA18,Geweer!CJ18,Geweer!CS18,Geweer!DB18),5),"-")</f>
        <v>-</v>
      </c>
      <c r="O16" s="202">
        <f t="shared" si="1"/>
        <v>0</v>
      </c>
      <c r="P16" s="216"/>
    </row>
    <row r="17" spans="2:16" ht="12" thickBot="1">
      <c r="B17" s="195" t="str">
        <f>Geweer!A19</f>
        <v>C</v>
      </c>
      <c r="C17" s="22">
        <f>Geweer!B19</f>
        <v>40</v>
      </c>
      <c r="D17" s="198" t="str">
        <f>Geweer!C19</f>
        <v>S. Lonis</v>
      </c>
      <c r="E17" s="191">
        <f>Geweer!D19</f>
        <v>6</v>
      </c>
      <c r="F17" s="193">
        <f>Geweer!DH19</f>
        <v>117.16666666666667</v>
      </c>
      <c r="G17" s="270"/>
      <c r="H17" s="270"/>
      <c r="I17" s="268" t="str">
        <f t="shared" si="0"/>
        <v> </v>
      </c>
      <c r="J17" s="201" t="str">
        <f>IF(Geweer!EB19=1,LARGE((Geweer!I19,Geweer!P19,Geweer!Y19,Geweer!AH19,Geweer!AQ19,Geweer!AZ19,Geweer!BI19,Geweer!BR19,Geweer!CA19,Geweer!CJ19,Geweer!CS19,Geweer!DB19),1),"-")</f>
        <v>-</v>
      </c>
      <c r="K17" s="202" t="str">
        <f>IF(Geweer!EB19=1,LARGE((Geweer!I19,Geweer!P19,Geweer!Y19,Geweer!AH19,Geweer!AQ19,Geweer!AZ19,Geweer!BI19,Geweer!BR19,Geweer!CA19,Geweer!CJ19,Geweer!CS19,Geweer!DB19),2),"-")</f>
        <v>-</v>
      </c>
      <c r="L17" s="202" t="str">
        <f>IF(Geweer!EB19=1,LARGE((Geweer!I19,Geweer!P19,Geweer!Y19,Geweer!AH19,Geweer!AQ19,Geweer!AZ19,Geweer!BI19,Geweer!BR19,Geweer!CA19,Geweer!CJ19,Geweer!CS19,Geweer!DB19),3),"-")</f>
        <v>-</v>
      </c>
      <c r="M17" s="202" t="str">
        <f>IF(Geweer!EB19=1,LARGE((Geweer!I19,Geweer!P19,Geweer!Y19,Geweer!AH19,Geweer!AQ19,Geweer!AZ19,Geweer!BI19,Geweer!BR19,Geweer!CA19,Geweer!CJ19,Geweer!CS19,Geweer!DB19),4),"-")</f>
        <v>-</v>
      </c>
      <c r="N17" s="202" t="str">
        <f>IF(Geweer!EB19=1,LARGE((Geweer!I19,Geweer!P19,Geweer!Y19,Geweer!AH19,Geweer!AQ19,Geweer!AZ19,Geweer!BI19,Geweer!BR19,Geweer!CA19,Geweer!CJ19,Geweer!CS19,Geweer!DB19),5),"-")</f>
        <v>-</v>
      </c>
      <c r="O17" s="202">
        <f t="shared" si="1"/>
        <v>0</v>
      </c>
      <c r="P17" s="216"/>
    </row>
    <row r="18" spans="2:16" ht="12" thickBot="1">
      <c r="B18" s="195" t="str">
        <f>Geweer!A20</f>
        <v>D</v>
      </c>
      <c r="C18" s="22">
        <f>Geweer!B20</f>
        <v>61</v>
      </c>
      <c r="D18" s="198" t="str">
        <f>Geweer!C20</f>
        <v>A. Scholte</v>
      </c>
      <c r="E18" s="191">
        <f>Geweer!D20</f>
        <v>36</v>
      </c>
      <c r="F18" s="193">
        <f>Geweer!DH20</f>
        <v>105.55555555555556</v>
      </c>
      <c r="G18" s="270"/>
      <c r="H18" s="270">
        <v>126</v>
      </c>
      <c r="I18" s="273">
        <f t="shared" si="0"/>
        <v>20.444444444444443</v>
      </c>
      <c r="J18" s="201">
        <f>IF(Geweer!EB20=1,LARGE((Geweer!I20,Geweer!P20,Geweer!Y20,Geweer!AH20,Geweer!AQ20,Geweer!AZ20,Geweer!BI20,Geweer!BR20,Geweer!CA20,Geweer!CJ20,Geweer!CS20,Geweer!DB20),1),"-")</f>
        <v>490</v>
      </c>
      <c r="K18" s="202">
        <f>IF(Geweer!EB20=1,LARGE((Geweer!I20,Geweer!P20,Geweer!Y20,Geweer!AH20,Geweer!AQ20,Geweer!AZ20,Geweer!BI20,Geweer!BR20,Geweer!CA20,Geweer!CJ20,Geweer!CS20,Geweer!DB20),2),"-")</f>
        <v>444</v>
      </c>
      <c r="L18" s="202">
        <f>IF(Geweer!EB20=1,LARGE((Geweer!I20,Geweer!P20,Geweer!Y20,Geweer!AH20,Geweer!AQ20,Geweer!AZ20,Geweer!BI20,Geweer!BR20,Geweer!CA20,Geweer!CJ20,Geweer!CS20,Geweer!DB20),3),"-")</f>
        <v>439</v>
      </c>
      <c r="M18" s="202">
        <f>IF(Geweer!EB20=1,LARGE((Geweer!I20,Geweer!P20,Geweer!Y20,Geweer!AH20,Geweer!AQ20,Geweer!AZ20,Geweer!BI20,Geweer!BR20,Geweer!CA20,Geweer!CJ20,Geweer!CS20,Geweer!DB20),4),"-")</f>
        <v>427</v>
      </c>
      <c r="N18" s="202">
        <f>IF(Geweer!EB20=1,LARGE((Geweer!I20,Geweer!P20,Geweer!Y20,Geweer!AH20,Geweer!AQ20,Geweer!AZ20,Geweer!BI20,Geweer!BR20,Geweer!CA20,Geweer!CJ20,Geweer!CS20,Geweer!DB20),5),"-")</f>
        <v>425</v>
      </c>
      <c r="O18" s="202">
        <f t="shared" si="1"/>
        <v>2225</v>
      </c>
      <c r="P18" s="216" t="s">
        <v>137</v>
      </c>
    </row>
    <row r="19" spans="2:16" ht="12" thickBot="1">
      <c r="B19" s="195" t="str">
        <f>Geweer!A21</f>
        <v>E</v>
      </c>
      <c r="C19" s="22">
        <f>Geweer!B21</f>
        <v>6</v>
      </c>
      <c r="D19" s="198" t="str">
        <f>Geweer!C21</f>
        <v>R. Burgstra</v>
      </c>
      <c r="E19" s="191">
        <f>Geweer!D21</f>
      </c>
      <c r="F19" s="193">
        <f>Geweer!DH21</f>
        <v>0</v>
      </c>
      <c r="G19" s="270"/>
      <c r="H19" s="270"/>
      <c r="I19" s="268" t="str">
        <f t="shared" si="0"/>
        <v> </v>
      </c>
      <c r="J19" s="201" t="str">
        <f>IF(Geweer!EB21=1,LARGE((Geweer!I21,Geweer!P21,Geweer!Y21,Geweer!AH21,Geweer!AQ21,Geweer!AZ21,Geweer!BI21,Geweer!BR21,Geweer!CA21,Geweer!CJ21,Geweer!CS21,Geweer!DB21),1),"-")</f>
        <v>-</v>
      </c>
      <c r="K19" s="202" t="str">
        <f>IF(Geweer!EB21=1,LARGE((Geweer!I21,Geweer!P21,Geweer!Y21,Geweer!AH21,Geweer!AQ21,Geweer!AZ21,Geweer!BI21,Geweer!BR21,Geweer!CA21,Geweer!CJ21,Geweer!CS21,Geweer!DB21),2),"-")</f>
        <v>-</v>
      </c>
      <c r="L19" s="202" t="str">
        <f>IF(Geweer!EB21=1,LARGE((Geweer!I21,Geweer!P21,Geweer!Y21,Geweer!AH21,Geweer!AQ21,Geweer!AZ21,Geweer!BI21,Geweer!BR21,Geweer!CA21,Geweer!CJ21,Geweer!CS21,Geweer!DB21),3),"-")</f>
        <v>-</v>
      </c>
      <c r="M19" s="202" t="str">
        <f>IF(Geweer!EB21=1,LARGE((Geweer!I21,Geweer!P21,Geweer!Y21,Geweer!AH21,Geweer!AQ21,Geweer!AZ21,Geweer!BI21,Geweer!BR21,Geweer!CA21,Geweer!CJ21,Geweer!CS21,Geweer!DB21),4),"-")</f>
        <v>-</v>
      </c>
      <c r="N19" s="202" t="str">
        <f>IF(Geweer!EB21=1,LARGE((Geweer!I21,Geweer!P21,Geweer!Y21,Geweer!AH21,Geweer!AQ21,Geweer!AZ21,Geweer!BI21,Geweer!BR21,Geweer!CA21,Geweer!CJ21,Geweer!CS21,Geweer!DB21),5),"-")</f>
        <v>-</v>
      </c>
      <c r="O19" s="202">
        <f t="shared" si="1"/>
        <v>0</v>
      </c>
      <c r="P19" s="216"/>
    </row>
    <row r="20" spans="2:16" ht="12" thickBot="1">
      <c r="B20" s="195" t="str">
        <f>Geweer!A22</f>
        <v>E</v>
      </c>
      <c r="C20" s="22">
        <f>Geweer!B22</f>
        <v>17</v>
      </c>
      <c r="D20" s="198" t="str">
        <f>Geweer!C22</f>
        <v>A. Woerlee</v>
      </c>
      <c r="E20" s="191">
        <f>Geweer!D22</f>
      </c>
      <c r="F20" s="193">
        <f>Geweer!DH22</f>
        <v>0</v>
      </c>
      <c r="G20" s="270"/>
      <c r="H20" s="270"/>
      <c r="I20" s="268" t="str">
        <f t="shared" si="0"/>
        <v> </v>
      </c>
      <c r="J20" s="201" t="str">
        <f>IF(Geweer!EB22=1,LARGE((Geweer!I22,Geweer!P22,Geweer!Y22,Geweer!AH22,Geweer!AQ22,Geweer!AZ22,Geweer!BI22,Geweer!BR22,Geweer!CA22,Geweer!CJ22,Geweer!CS22,Geweer!DB22),1),"-")</f>
        <v>-</v>
      </c>
      <c r="K20" s="202" t="str">
        <f>IF(Geweer!EB22=1,LARGE((Geweer!I22,Geweer!P22,Geweer!Y22,Geweer!AH22,Geweer!AQ22,Geweer!AZ22,Geweer!BI22,Geweer!BR22,Geweer!CA22,Geweer!CJ22,Geweer!CS22,Geweer!DB22),2),"-")</f>
        <v>-</v>
      </c>
      <c r="L20" s="202" t="str">
        <f>IF(Geweer!EB22=1,LARGE((Geweer!I22,Geweer!P22,Geweer!Y22,Geweer!AH22,Geweer!AQ22,Geweer!AZ22,Geweer!BI22,Geweer!BR22,Geweer!CA22,Geweer!CJ22,Geweer!CS22,Geweer!DB22),3),"-")</f>
        <v>-</v>
      </c>
      <c r="M20" s="202" t="str">
        <f>IF(Geweer!EB22=1,LARGE((Geweer!I22,Geweer!P22,Geweer!Y22,Geweer!AH22,Geweer!AQ22,Geweer!AZ22,Geweer!BI22,Geweer!BR22,Geweer!CA22,Geweer!CJ22,Geweer!CS22,Geweer!DB22),4),"-")</f>
        <v>-</v>
      </c>
      <c r="N20" s="202" t="str">
        <f>IF(Geweer!EB22=1,LARGE((Geweer!I22,Geweer!P22,Geweer!Y22,Geweer!AH22,Geweer!AQ22,Geweer!AZ22,Geweer!BI22,Geweer!BR22,Geweer!CA22,Geweer!CJ22,Geweer!CS22,Geweer!DB22),5),"-")</f>
        <v>-</v>
      </c>
      <c r="O20" s="202">
        <f t="shared" si="1"/>
        <v>0</v>
      </c>
      <c r="P20" s="216"/>
    </row>
    <row r="21" spans="2:16" ht="12" thickBot="1">
      <c r="B21" s="195" t="str">
        <f>Geweer!A23</f>
        <v>E</v>
      </c>
      <c r="C21" s="22">
        <f>Geweer!B23</f>
        <v>18</v>
      </c>
      <c r="D21" s="198" t="str">
        <f>Geweer!C23</f>
        <v>G. Hendriks-Bos</v>
      </c>
      <c r="E21" s="191">
        <f>Geweer!D23</f>
      </c>
      <c r="F21" s="193">
        <f>Geweer!DH23</f>
        <v>0</v>
      </c>
      <c r="G21" s="270"/>
      <c r="H21" s="270"/>
      <c r="I21" s="268" t="str">
        <f t="shared" si="0"/>
        <v> </v>
      </c>
      <c r="J21" s="201" t="str">
        <f>IF(Geweer!EB23=1,LARGE((Geweer!I23,Geweer!P23,Geweer!Y23,Geweer!AH23,Geweer!AQ23,Geweer!AZ23,Geweer!BI23,Geweer!BR23,Geweer!CA23,Geweer!CJ23,Geweer!CS23,Geweer!DB23),1),"-")</f>
        <v>-</v>
      </c>
      <c r="K21" s="202" t="str">
        <f>IF(Geweer!EB23=1,LARGE((Geweer!I23,Geweer!P23,Geweer!Y23,Geweer!AH23,Geweer!AQ23,Geweer!AZ23,Geweer!BI23,Geweer!BR23,Geweer!CA23,Geweer!CJ23,Geweer!CS23,Geweer!DB23),2),"-")</f>
        <v>-</v>
      </c>
      <c r="L21" s="202" t="str">
        <f>IF(Geweer!EB23=1,LARGE((Geweer!I23,Geweer!P23,Geweer!Y23,Geweer!AH23,Geweer!AQ23,Geweer!AZ23,Geweer!BI23,Geweer!BR23,Geweer!CA23,Geweer!CJ23,Geweer!CS23,Geweer!DB23),3),"-")</f>
        <v>-</v>
      </c>
      <c r="M21" s="202" t="str">
        <f>IF(Geweer!EB23=1,LARGE((Geweer!I23,Geweer!P23,Geweer!Y23,Geweer!AH23,Geweer!AQ23,Geweer!AZ23,Geweer!BI23,Geweer!BR23,Geweer!CA23,Geweer!CJ23,Geweer!CS23,Geweer!DB23),4),"-")</f>
        <v>-</v>
      </c>
      <c r="N21" s="202" t="str">
        <f>IF(Geweer!EB23=1,LARGE((Geweer!I23,Geweer!P23,Geweer!Y23,Geweer!AH23,Geweer!AQ23,Geweer!AZ23,Geweer!BI23,Geweer!BR23,Geweer!CA23,Geweer!CJ23,Geweer!CS23,Geweer!DB23),5),"-")</f>
        <v>-</v>
      </c>
      <c r="O21" s="202">
        <f t="shared" si="1"/>
        <v>0</v>
      </c>
      <c r="P21" s="216"/>
    </row>
    <row r="22" spans="2:16" ht="12" thickBot="1">
      <c r="B22" s="195" t="str">
        <f>Geweer!A24</f>
        <v>E</v>
      </c>
      <c r="C22" s="22">
        <f>Geweer!B24</f>
        <v>23</v>
      </c>
      <c r="D22" s="198" t="str">
        <f>Geweer!C24</f>
        <v>C. Woerlee-Droog</v>
      </c>
      <c r="E22" s="191">
        <f>Geweer!D24</f>
      </c>
      <c r="F22" s="193">
        <f>Geweer!DH24</f>
        <v>0</v>
      </c>
      <c r="G22" s="270"/>
      <c r="H22" s="270"/>
      <c r="I22" s="268" t="str">
        <f t="shared" si="0"/>
        <v> </v>
      </c>
      <c r="J22" s="201" t="str">
        <f>IF(Geweer!EB24=1,LARGE((Geweer!I24,Geweer!P24,Geweer!Y24,Geweer!AH24,Geweer!AQ24,Geweer!AZ24,Geweer!BI24,Geweer!BR24,Geweer!CA24,Geweer!CJ24,Geweer!CS24,Geweer!DB24),1),"-")</f>
        <v>-</v>
      </c>
      <c r="K22" s="202" t="str">
        <f>IF(Geweer!EB24=1,LARGE((Geweer!I24,Geweer!P24,Geweer!Y24,Geweer!AH24,Geweer!AQ24,Geweer!AZ24,Geweer!BI24,Geweer!BR24,Geweer!CA24,Geweer!CJ24,Geweer!CS24,Geweer!DB24),2),"-")</f>
        <v>-</v>
      </c>
      <c r="L22" s="202" t="str">
        <f>IF(Geweer!EB24=1,LARGE((Geweer!I24,Geweer!P24,Geweer!Y24,Geweer!AH24,Geweer!AQ24,Geweer!AZ24,Geweer!BI24,Geweer!BR24,Geweer!CA24,Geweer!CJ24,Geweer!CS24,Geweer!DB24),3),"-")</f>
        <v>-</v>
      </c>
      <c r="M22" s="202" t="str">
        <f>IF(Geweer!EB24=1,LARGE((Geweer!I24,Geweer!P24,Geweer!Y24,Geweer!AH24,Geweer!AQ24,Geweer!AZ24,Geweer!BI24,Geweer!BR24,Geweer!CA24,Geweer!CJ24,Geweer!CS24,Geweer!DB24),4),"-")</f>
        <v>-</v>
      </c>
      <c r="N22" s="202" t="str">
        <f>IF(Geweer!EB24=1,LARGE((Geweer!I24,Geweer!P24,Geweer!Y24,Geweer!AH24,Geweer!AQ24,Geweer!AZ24,Geweer!BI24,Geweer!BR24,Geweer!CA24,Geweer!CJ24,Geweer!CS24,Geweer!DB24),5),"-")</f>
        <v>-</v>
      </c>
      <c r="O22" s="202">
        <f t="shared" si="1"/>
        <v>0</v>
      </c>
      <c r="P22" s="216"/>
    </row>
    <row r="23" spans="2:16" ht="12" thickBot="1">
      <c r="B23" s="195" t="str">
        <f>Geweer!A25</f>
        <v>E</v>
      </c>
      <c r="C23" s="22">
        <f>Geweer!B25</f>
        <v>29</v>
      </c>
      <c r="D23" s="198" t="str">
        <f>Geweer!C25</f>
        <v>K. Kooiman</v>
      </c>
      <c r="E23" s="191">
        <f>Geweer!D25</f>
      </c>
      <c r="F23" s="193">
        <f>Geweer!DH25</f>
        <v>0</v>
      </c>
      <c r="G23" s="270"/>
      <c r="H23" s="270"/>
      <c r="I23" s="268" t="str">
        <f t="shared" si="0"/>
        <v> </v>
      </c>
      <c r="J23" s="201" t="str">
        <f>IF(Geweer!EB25=1,LARGE((Geweer!I25,Geweer!P25,Geweer!Y25,Geweer!AH25,Geweer!AQ25,Geweer!AZ25,Geweer!BI25,Geweer!BR25,Geweer!CA25,Geweer!CJ25,Geweer!CS25,Geweer!DB25),1),"-")</f>
        <v>-</v>
      </c>
      <c r="K23" s="202" t="str">
        <f>IF(Geweer!EB25=1,LARGE((Geweer!I25,Geweer!P25,Geweer!Y25,Geweer!AH25,Geweer!AQ25,Geweer!AZ25,Geweer!BI25,Geweer!BR25,Geweer!CA25,Geweer!CJ25,Geweer!CS25,Geweer!DB25),2),"-")</f>
        <v>-</v>
      </c>
      <c r="L23" s="202" t="str">
        <f>IF(Geweer!EB25=1,LARGE((Geweer!I25,Geweer!P25,Geweer!Y25,Geweer!AH25,Geweer!AQ25,Geweer!AZ25,Geweer!BI25,Geweer!BR25,Geweer!CA25,Geweer!CJ25,Geweer!CS25,Geweer!DB25),3),"-")</f>
        <v>-</v>
      </c>
      <c r="M23" s="202" t="str">
        <f>IF(Geweer!EB25=1,LARGE((Geweer!I25,Geweer!P25,Geweer!Y25,Geweer!AH25,Geweer!AQ25,Geweer!AZ25,Geweer!BI25,Geweer!BR25,Geweer!CA25,Geweer!CJ25,Geweer!CS25,Geweer!DB25),4),"-")</f>
        <v>-</v>
      </c>
      <c r="N23" s="202" t="str">
        <f>IF(Geweer!EB25=1,LARGE((Geweer!I25,Geweer!P25,Geweer!Y25,Geweer!AH25,Geweer!AQ25,Geweer!AZ25,Geweer!BI25,Geweer!BR25,Geweer!CA25,Geweer!CJ25,Geweer!CS25,Geweer!DB25),5),"-")</f>
        <v>-</v>
      </c>
      <c r="O23" s="202">
        <f t="shared" si="1"/>
        <v>0</v>
      </c>
      <c r="P23" s="216"/>
    </row>
    <row r="24" spans="2:16" ht="12" thickBot="1">
      <c r="B24" s="195" t="str">
        <f>Geweer!A26</f>
        <v>E</v>
      </c>
      <c r="C24" s="22">
        <f>Geweer!B26</f>
        <v>48</v>
      </c>
      <c r="D24" s="198" t="str">
        <f>Geweer!C26</f>
        <v>P. Koopman</v>
      </c>
      <c r="E24" s="191">
        <f>Geweer!D26</f>
      </c>
      <c r="F24" s="193">
        <f>Geweer!DH26</f>
        <v>0</v>
      </c>
      <c r="G24" s="270"/>
      <c r="H24" s="270"/>
      <c r="I24" s="268" t="str">
        <f t="shared" si="0"/>
        <v> </v>
      </c>
      <c r="J24" s="201" t="str">
        <f>IF(Geweer!EB26=1,LARGE((Geweer!I26,Geweer!P26,Geweer!Y26,Geweer!AH26,Geweer!AQ26,Geweer!AZ26,Geweer!BI26,Geweer!BR26,Geweer!CA26,Geweer!CJ26,Geweer!CS26,Geweer!DB26),1),"-")</f>
        <v>-</v>
      </c>
      <c r="K24" s="202" t="str">
        <f>IF(Geweer!EB26=1,LARGE((Geweer!I26,Geweer!P26,Geweer!Y26,Geweer!AH26,Geweer!AQ26,Geweer!AZ26,Geweer!BI26,Geweer!BR26,Geweer!CA26,Geweer!CJ26,Geweer!CS26,Geweer!DB26),2),"-")</f>
        <v>-</v>
      </c>
      <c r="L24" s="202" t="str">
        <f>IF(Geweer!EB26=1,LARGE((Geweer!I26,Geweer!P26,Geweer!Y26,Geweer!AH26,Geweer!AQ26,Geweer!AZ26,Geweer!BI26,Geweer!BR26,Geweer!CA26,Geweer!CJ26,Geweer!CS26,Geweer!DB26),3),"-")</f>
        <v>-</v>
      </c>
      <c r="M24" s="202" t="str">
        <f>IF(Geweer!EB26=1,LARGE((Geweer!I26,Geweer!P26,Geweer!Y26,Geweer!AH26,Geweer!AQ26,Geweer!AZ26,Geweer!BI26,Geweer!BR26,Geweer!CA26,Geweer!CJ26,Geweer!CS26,Geweer!DB26),4),"-")</f>
        <v>-</v>
      </c>
      <c r="N24" s="202" t="str">
        <f>IF(Geweer!EB26=1,LARGE((Geweer!I26,Geweer!P26,Geweer!Y26,Geweer!AH26,Geweer!AQ26,Geweer!AZ26,Geweer!BI26,Geweer!BR26,Geweer!CA26,Geweer!CJ26,Geweer!CS26,Geweer!DB26),5),"-")</f>
        <v>-</v>
      </c>
      <c r="O24" s="202">
        <f t="shared" si="1"/>
        <v>0</v>
      </c>
      <c r="P24" s="216"/>
    </row>
    <row r="25" spans="2:16" ht="12" thickBot="1">
      <c r="B25" s="195" t="str">
        <f>Geweer!A27</f>
        <v>E</v>
      </c>
      <c r="C25" s="22">
        <f>Geweer!B27</f>
        <v>66</v>
      </c>
      <c r="D25" s="198" t="str">
        <f>Geweer!C27</f>
        <v>M. de Ronde</v>
      </c>
      <c r="E25" s="191">
        <f>Geweer!D27</f>
        <v>1</v>
      </c>
      <c r="F25" s="193">
        <f>Geweer!DH27</f>
        <v>80</v>
      </c>
      <c r="G25" s="270"/>
      <c r="H25" s="270"/>
      <c r="I25" s="268" t="str">
        <f t="shared" si="0"/>
        <v> </v>
      </c>
      <c r="J25" s="201" t="str">
        <f>IF(Geweer!EB27=1,LARGE((Geweer!I27,Geweer!P27,Geweer!Y27,Geweer!AH27,Geweer!AQ27,Geweer!AZ27,Geweer!BI27,Geweer!BR27,Geweer!CA27,Geweer!CJ27,Geweer!CS27,Geweer!DB27),1),"-")</f>
        <v>-</v>
      </c>
      <c r="K25" s="202" t="str">
        <f>IF(Geweer!EB27=1,LARGE((Geweer!I27,Geweer!P27,Geweer!Y27,Geweer!AH27,Geweer!AQ27,Geweer!AZ27,Geweer!BI27,Geweer!BR27,Geweer!CA27,Geweer!CJ27,Geweer!CS27,Geweer!DB27),2),"-")</f>
        <v>-</v>
      </c>
      <c r="L25" s="202" t="str">
        <f>IF(Geweer!EB27=1,LARGE((Geweer!I27,Geweer!P27,Geweer!Y27,Geweer!AH27,Geweer!AQ27,Geweer!AZ27,Geweer!BI27,Geweer!BR27,Geweer!CA27,Geweer!CJ27,Geweer!CS27,Geweer!DB27),3),"-")</f>
        <v>-</v>
      </c>
      <c r="M25" s="202" t="str">
        <f>IF(Geweer!EB27=1,LARGE((Geweer!I27,Geweer!P27,Geweer!Y27,Geweer!AH27,Geweer!AQ27,Geweer!AZ27,Geweer!BI27,Geweer!BR27,Geweer!CA27,Geweer!CJ27,Geweer!CS27,Geweer!DB27),4),"-")</f>
        <v>-</v>
      </c>
      <c r="N25" s="202" t="str">
        <f>IF(Geweer!EB27=1,LARGE((Geweer!I27,Geweer!P27,Geweer!Y27,Geweer!AH27,Geweer!AQ27,Geweer!AZ27,Geweer!BI27,Geweer!BR27,Geweer!CA27,Geweer!CJ27,Geweer!CS27,Geweer!DB27),5),"-")</f>
        <v>-</v>
      </c>
      <c r="O25" s="202">
        <f t="shared" si="1"/>
        <v>0</v>
      </c>
      <c r="P25" s="216"/>
    </row>
    <row r="26" spans="2:16" ht="12" thickBot="1">
      <c r="B26" s="195" t="str">
        <f>Geweer!A28</f>
        <v>E</v>
      </c>
      <c r="C26" s="22">
        <f>Geweer!B28</f>
        <v>72</v>
      </c>
      <c r="D26" s="198" t="str">
        <f>Geweer!C28</f>
        <v>E.F.M. Verweij</v>
      </c>
      <c r="E26" s="191">
        <f>Geweer!D28</f>
      </c>
      <c r="F26" s="193">
        <f>Geweer!DH28</f>
        <v>0</v>
      </c>
      <c r="G26" s="270"/>
      <c r="H26" s="270"/>
      <c r="I26" s="268" t="str">
        <f t="shared" si="0"/>
        <v> </v>
      </c>
      <c r="J26" s="201" t="str">
        <f>IF(Geweer!EB28=1,LARGE((Geweer!I28,Geweer!P28,Geweer!Y28,Geweer!AH28,Geweer!AQ28,Geweer!AZ28,Geweer!BI28,Geweer!BR28,Geweer!CA28,Geweer!CJ28,Geweer!CS28,Geweer!DB28),1),"-")</f>
        <v>-</v>
      </c>
      <c r="K26" s="202" t="str">
        <f>IF(Geweer!EB28=1,LARGE((Geweer!I28,Geweer!P28,Geweer!Y28,Geweer!AH28,Geweer!AQ28,Geweer!AZ28,Geweer!BI28,Geweer!BR28,Geweer!CA28,Geweer!CJ28,Geweer!CS28,Geweer!DB28),2),"-")</f>
        <v>-</v>
      </c>
      <c r="L26" s="202" t="str">
        <f>IF(Geweer!EB28=1,LARGE((Geweer!I28,Geweer!P28,Geweer!Y28,Geweer!AH28,Geweer!AQ28,Geweer!AZ28,Geweer!BI28,Geweer!BR28,Geweer!CA28,Geweer!CJ28,Geweer!CS28,Geweer!DB28),3),"-")</f>
        <v>-</v>
      </c>
      <c r="M26" s="202" t="str">
        <f>IF(Geweer!EB28=1,LARGE((Geweer!I28,Geweer!P28,Geweer!Y28,Geweer!AH28,Geweer!AQ28,Geweer!AZ28,Geweer!BI28,Geweer!BR28,Geweer!CA28,Geweer!CJ28,Geweer!CS28,Geweer!DB28),4),"-")</f>
        <v>-</v>
      </c>
      <c r="N26" s="202" t="str">
        <f>IF(Geweer!EB28=1,LARGE((Geweer!I28,Geweer!P28,Geweer!Y28,Geweer!AH28,Geweer!AQ28,Geweer!AZ28,Geweer!BI28,Geweer!BR28,Geweer!CA28,Geweer!CJ28,Geweer!CS28,Geweer!DB28),5),"-")</f>
        <v>-</v>
      </c>
      <c r="O26" s="202">
        <f t="shared" si="1"/>
        <v>0</v>
      </c>
      <c r="P26" s="216"/>
    </row>
    <row r="27" spans="2:16" ht="12" thickBot="1">
      <c r="B27" s="195" t="str">
        <f>Geweer!A29</f>
        <v>E</v>
      </c>
      <c r="C27" s="22">
        <f>Geweer!B29</f>
        <v>73</v>
      </c>
      <c r="D27" s="198" t="str">
        <f>Geweer!C29</f>
        <v>P. Borst</v>
      </c>
      <c r="E27" s="191">
        <f>Geweer!D29</f>
      </c>
      <c r="F27" s="193">
        <f>Geweer!DH29</f>
        <v>0</v>
      </c>
      <c r="G27" s="270"/>
      <c r="H27" s="270"/>
      <c r="I27" s="268" t="str">
        <f t="shared" si="0"/>
        <v> </v>
      </c>
      <c r="J27" s="201" t="str">
        <f>IF(Geweer!EB29=1,LARGE((Geweer!I29,Geweer!P29,Geweer!Y29,Geweer!AH29,Geweer!AQ29,Geweer!AZ29,Geweer!BI29,Geweer!BR29,Geweer!CA29,Geweer!CJ29,Geweer!CS29,Geweer!DB29),1),"-")</f>
        <v>-</v>
      </c>
      <c r="K27" s="202" t="str">
        <f>IF(Geweer!EB29=1,LARGE((Geweer!I29,Geweer!P29,Geweer!Y29,Geweer!AH29,Geweer!AQ29,Geweer!AZ29,Geweer!BI29,Geweer!BR29,Geweer!CA29,Geweer!CJ29,Geweer!CS29,Geweer!DB29),2),"-")</f>
        <v>-</v>
      </c>
      <c r="L27" s="202" t="str">
        <f>IF(Geweer!EB29=1,LARGE((Geweer!I29,Geweer!P29,Geweer!Y29,Geweer!AH29,Geweer!AQ29,Geweer!AZ29,Geweer!BI29,Geweer!BR29,Geweer!CA29,Geweer!CJ29,Geweer!CS29,Geweer!DB29),3),"-")</f>
        <v>-</v>
      </c>
      <c r="M27" s="202" t="str">
        <f>IF(Geweer!EB29=1,LARGE((Geweer!I29,Geweer!P29,Geweer!Y29,Geweer!AH29,Geweer!AQ29,Geweer!AZ29,Geweer!BI29,Geweer!BR29,Geweer!CA29,Geweer!CJ29,Geweer!CS29,Geweer!DB29),4),"-")</f>
        <v>-</v>
      </c>
      <c r="N27" s="202" t="str">
        <f>IF(Geweer!EB29=1,LARGE((Geweer!I29,Geweer!P29,Geweer!Y29,Geweer!AH29,Geweer!AQ29,Geweer!AZ29,Geweer!BI29,Geweer!BR29,Geweer!CA29,Geweer!CJ29,Geweer!CS29,Geweer!DB29),5),"-")</f>
        <v>-</v>
      </c>
      <c r="O27" s="202">
        <f t="shared" si="1"/>
        <v>0</v>
      </c>
      <c r="P27" s="216"/>
    </row>
    <row r="28" spans="2:16" ht="12" thickBot="1">
      <c r="B28" s="249">
        <f>Geweer!A30</f>
        <v>0</v>
      </c>
      <c r="C28" s="250">
        <f>Geweer!B30</f>
        <v>68</v>
      </c>
      <c r="D28" s="251" t="str">
        <f>Geweer!C30</f>
        <v>M. Rinkel</v>
      </c>
      <c r="E28" s="252">
        <f>Geweer!D30</f>
      </c>
      <c r="F28" s="253">
        <f>Geweer!DH30</f>
        <v>0</v>
      </c>
      <c r="G28" s="270"/>
      <c r="H28" s="270"/>
      <c r="I28" s="268" t="str">
        <f t="shared" si="0"/>
        <v> </v>
      </c>
      <c r="J28" s="201" t="str">
        <f>IF(Geweer!EB30=1,LARGE((Geweer!I30,Geweer!P30,Geweer!Y30,Geweer!AH30,Geweer!AQ30,Geweer!AZ30,Geweer!BI30,Geweer!BR30,Geweer!CA30,Geweer!CJ30,Geweer!CS30,Geweer!DB30),1),"-")</f>
        <v>-</v>
      </c>
      <c r="K28" s="202" t="str">
        <f>IF(Geweer!EB30=1,LARGE((Geweer!I30,Geweer!P30,Geweer!Y30,Geweer!AH30,Geweer!AQ30,Geweer!AZ30,Geweer!BI30,Geweer!BR30,Geweer!CA30,Geweer!CJ30,Geweer!CS30,Geweer!DB30),2),"-")</f>
        <v>-</v>
      </c>
      <c r="L28" s="202" t="str">
        <f>IF(Geweer!EB30=1,LARGE((Geweer!I30,Geweer!P30,Geweer!Y30,Geweer!AH30,Geweer!AQ30,Geweer!AZ30,Geweer!BI30,Geweer!BR30,Geweer!CA30,Geweer!CJ30,Geweer!CS30,Geweer!DB30),3),"-")</f>
        <v>-</v>
      </c>
      <c r="M28" s="202" t="str">
        <f>IF(Geweer!EB30=1,LARGE((Geweer!I30,Geweer!P30,Geweer!Y30,Geweer!AH30,Geweer!AQ30,Geweer!AZ30,Geweer!BI30,Geweer!BR30,Geweer!CA30,Geweer!CJ30,Geweer!CS30,Geweer!DB30),4),"-")</f>
        <v>-</v>
      </c>
      <c r="N28" s="202" t="str">
        <f>IF(Geweer!EB30=1,LARGE((Geweer!I30,Geweer!P30,Geweer!Y30,Geweer!AH30,Geweer!AQ30,Geweer!AZ30,Geweer!BI30,Geweer!BR30,Geweer!CA30,Geweer!CJ30,Geweer!CS30,Geweer!DB30),5),"-")</f>
        <v>-</v>
      </c>
      <c r="O28" s="202">
        <f t="shared" si="1"/>
        <v>0</v>
      </c>
      <c r="P28" s="217"/>
    </row>
    <row r="29" ht="12" thickTop="1">
      <c r="I29" s="268"/>
    </row>
    <row r="30" spans="4:9" ht="12" thickBot="1">
      <c r="D30" s="208" t="str">
        <f>Pistool!B1</f>
        <v>PISTOOL</v>
      </c>
      <c r="I30" s="268"/>
    </row>
    <row r="31" spans="2:16" ht="12" thickBot="1">
      <c r="B31" s="1"/>
      <c r="C31" s="6"/>
      <c r="D31" s="2"/>
      <c r="E31" s="20" t="s">
        <v>13</v>
      </c>
      <c r="F31" s="209" t="s">
        <v>77</v>
      </c>
      <c r="G31" s="242"/>
      <c r="H31" s="242"/>
      <c r="I31" s="268"/>
      <c r="J31" s="210" t="s">
        <v>109</v>
      </c>
      <c r="K31" s="211"/>
      <c r="L31" s="211"/>
      <c r="M31" s="211"/>
      <c r="N31" s="209"/>
      <c r="O31" s="212" t="s">
        <v>110</v>
      </c>
      <c r="P31" s="212" t="s">
        <v>111</v>
      </c>
    </row>
    <row r="32" spans="2:16" ht="12" thickBot="1">
      <c r="B32" s="29" t="s">
        <v>16</v>
      </c>
      <c r="C32" s="29" t="s">
        <v>17</v>
      </c>
      <c r="D32" s="200" t="s">
        <v>18</v>
      </c>
      <c r="E32" s="32" t="s">
        <v>108</v>
      </c>
      <c r="F32" s="218" t="s">
        <v>107</v>
      </c>
      <c r="G32" s="242"/>
      <c r="H32" s="242"/>
      <c r="I32" s="268"/>
      <c r="J32" s="213">
        <v>1</v>
      </c>
      <c r="K32" s="213">
        <v>2</v>
      </c>
      <c r="L32" s="213">
        <v>3</v>
      </c>
      <c r="M32" s="213">
        <v>4</v>
      </c>
      <c r="N32" s="213">
        <v>5</v>
      </c>
      <c r="O32" s="214"/>
      <c r="P32" s="214"/>
    </row>
    <row r="33" spans="2:16" ht="12" thickBot="1">
      <c r="B33" s="219" t="str">
        <f>Pistool!A6</f>
        <v>A</v>
      </c>
      <c r="C33" s="202">
        <f>Pistool!B6</f>
        <v>3</v>
      </c>
      <c r="D33" s="220" t="str">
        <f>Pistool!C6</f>
        <v>M.G. Haring (sr)</v>
      </c>
      <c r="E33" s="221">
        <f>Pistool!D6</f>
        <v>16</v>
      </c>
      <c r="F33" s="222">
        <f>Pistool!DH6</f>
        <v>121.875</v>
      </c>
      <c r="G33" s="271"/>
      <c r="H33" s="271"/>
      <c r="I33" s="268" t="str">
        <f>IF(H33=""," ",SUM(H33-F33))</f>
        <v> </v>
      </c>
      <c r="J33" s="201" t="str">
        <f>IF(Pistool!EB6=1,LARGE((Pistool!I6,Pistool!P6,Pistool!Y6,Pistool!AH6,Pistool!AQ6,Pistool!AZ6,Pistool!BI6,Pistool!BR6,Pistool!CA6,Pistool!CJ6,Pistool!CS6,Pistool!DB6),1),"-")</f>
        <v>-</v>
      </c>
      <c r="K33" s="202" t="str">
        <f>IF(Pistool!EB6=1,LARGE((Pistool!I6,Pistool!P6,Pistool!Y6,Pistool!AH6,Pistool!AQ6,Pistool!AZ6,Pistool!BI6,Pistool!BR6,Pistool!CA6,Pistool!CJ6,Pistool!CS6,Pistool!DB6),2),"-")</f>
        <v>-</v>
      </c>
      <c r="L33" s="202" t="str">
        <f>IF(Pistool!EB6=1,LARGE((Pistool!I6,Pistool!P6,Pistool!Y6,Pistool!AH6,Pistool!AQ6,Pistool!AZ6,Pistool!BI6,Pistool!BR6,Pistool!CA6,Pistool!CJ6,Pistool!CS6,Pistool!DB6),3),"-")</f>
        <v>-</v>
      </c>
      <c r="M33" s="202" t="str">
        <f>IF(Pistool!EB6=1,LARGE((Pistool!I6,Pistool!P6,Pistool!Y6,Pistool!AH6,Pistool!AQ6,Pistool!AZ6,Pistool!BI6,Pistool!BR6,Pistool!CA6,Pistool!CJ6,Pistool!CS6,Pistool!DB6),4),"-")</f>
        <v>-</v>
      </c>
      <c r="N33" s="202" t="str">
        <f>IF(Pistool!EB6=1,LARGE((Pistool!I6,Pistool!P6,Pistool!Y6,Pistool!AH6,Pistool!AQ6,Pistool!AZ6,Pistool!BI6,Pistool!BR6,Pistool!CA6,Pistool!CJ6,Pistool!CS6,Pistool!DB6),5),"-")</f>
        <v>-</v>
      </c>
      <c r="O33" s="202">
        <f>SUM(J33:N33)</f>
        <v>0</v>
      </c>
      <c r="P33" s="215"/>
    </row>
    <row r="34" spans="2:16" ht="12" thickBot="1">
      <c r="B34" s="219" t="str">
        <f>Pistool!A7</f>
        <v>A</v>
      </c>
      <c r="C34" s="202">
        <f>Pistool!B7</f>
        <v>17</v>
      </c>
      <c r="D34" s="220" t="str">
        <f>Pistool!C7</f>
        <v>A. Woerlee</v>
      </c>
      <c r="E34" s="221">
        <f>Pistool!D7</f>
        <v>4</v>
      </c>
      <c r="F34" s="222">
        <f>Pistool!DH7</f>
        <v>127.25</v>
      </c>
      <c r="G34" s="271"/>
      <c r="H34" s="271"/>
      <c r="I34" s="268" t="str">
        <f aca="true" t="shared" si="2" ref="I34:I77">IF(H34=""," ",SUM(H34-F34))</f>
        <v> </v>
      </c>
      <c r="J34" s="201" t="str">
        <f>IF(Pistool!EB7=1,LARGE((Pistool!I7,Pistool!P7,Pistool!Y7,Pistool!AH7,Pistool!AQ7,Pistool!AZ7,Pistool!BI7,Pistool!BR7,Pistool!CA7,Pistool!CJ7,Pistool!CS7,Pistool!DB7),1),"-")</f>
        <v>-</v>
      </c>
      <c r="K34" s="202" t="str">
        <f>IF(Pistool!EB7=1,LARGE((Pistool!I7,Pistool!P7,Pistool!Y7,Pistool!AH7,Pistool!AQ7,Pistool!AZ7,Pistool!BI7,Pistool!BR7,Pistool!CA7,Pistool!CJ7,Pistool!CS7,Pistool!DB7),2),"-")</f>
        <v>-</v>
      </c>
      <c r="L34" s="202" t="str">
        <f>IF(Pistool!EB7=1,LARGE((Pistool!I7,Pistool!P7,Pistool!Y7,Pistool!AH7,Pistool!AQ7,Pistool!AZ7,Pistool!BI7,Pistool!BR7,Pistool!CA7,Pistool!CJ7,Pistool!CS7,Pistool!DB7),3),"-")</f>
        <v>-</v>
      </c>
      <c r="M34" s="202" t="str">
        <f>IF(Pistool!EB7=1,LARGE((Pistool!I7,Pistool!P7,Pistool!Y7,Pistool!AH7,Pistool!AQ7,Pistool!AZ7,Pistool!BI7,Pistool!BR7,Pistool!CA7,Pistool!CJ7,Pistool!CS7,Pistool!DB7),4),"-")</f>
        <v>-</v>
      </c>
      <c r="N34" s="202" t="str">
        <f>IF(Pistool!EB7=1,LARGE((Pistool!I7,Pistool!P7,Pistool!Y7,Pistool!AH7,Pistool!AQ7,Pistool!AZ7,Pistool!BI7,Pistool!BR7,Pistool!CA7,Pistool!CJ7,Pistool!CS7,Pistool!DB7),5),"-")</f>
        <v>-</v>
      </c>
      <c r="O34" s="202">
        <f aca="true" t="shared" si="3" ref="O34:O76">SUM(J34:N34)</f>
        <v>0</v>
      </c>
      <c r="P34" s="216"/>
    </row>
    <row r="35" spans="2:16" ht="12" thickBot="1">
      <c r="B35" s="219" t="str">
        <f>Pistool!A8</f>
        <v>A</v>
      </c>
      <c r="C35" s="202">
        <f>Pistool!B8</f>
        <v>21</v>
      </c>
      <c r="D35" s="220" t="str">
        <f>Pistool!C8</f>
        <v>H.M.J. Rood</v>
      </c>
      <c r="E35" s="221">
        <f>Pistool!D8</f>
        <v>9</v>
      </c>
      <c r="F35" s="222">
        <f>Pistool!DH8</f>
        <v>113.66666666666667</v>
      </c>
      <c r="G35" s="271"/>
      <c r="H35" s="271"/>
      <c r="I35" s="268" t="str">
        <f t="shared" si="2"/>
        <v> </v>
      </c>
      <c r="J35" s="201" t="str">
        <f>IF(Pistool!EB8=1,LARGE((Pistool!I8,Pistool!P8,Pistool!Y8,Pistool!AH8,Pistool!AQ8,Pistool!AZ8,Pistool!BI8,Pistool!BR8,Pistool!CA8,Pistool!CJ8,Pistool!CS8,Pistool!DB8),1),"-")</f>
        <v>-</v>
      </c>
      <c r="K35" s="202" t="str">
        <f>IF(Pistool!EB8=1,LARGE((Pistool!I8,Pistool!P8,Pistool!Y8,Pistool!AH8,Pistool!AQ8,Pistool!AZ8,Pistool!BI8,Pistool!BR8,Pistool!CA8,Pistool!CJ8,Pistool!CS8,Pistool!DB8),2),"-")</f>
        <v>-</v>
      </c>
      <c r="L35" s="202" t="str">
        <f>IF(Pistool!EB8=1,LARGE((Pistool!I8,Pistool!P8,Pistool!Y8,Pistool!AH8,Pistool!AQ8,Pistool!AZ8,Pistool!BI8,Pistool!BR8,Pistool!CA8,Pistool!CJ8,Pistool!CS8,Pistool!DB8),3),"-")</f>
        <v>-</v>
      </c>
      <c r="M35" s="202" t="str">
        <f>IF(Pistool!EB8=1,LARGE((Pistool!I8,Pistool!P8,Pistool!Y8,Pistool!AH8,Pistool!AQ8,Pistool!AZ8,Pistool!BI8,Pistool!BR8,Pistool!CA8,Pistool!CJ8,Pistool!CS8,Pistool!DB8),4),"-")</f>
        <v>-</v>
      </c>
      <c r="N35" s="202" t="str">
        <f>IF(Pistool!EB8=1,LARGE((Pistool!I8,Pistool!P8,Pistool!Y8,Pistool!AH8,Pistool!AQ8,Pistool!AZ8,Pistool!BI8,Pistool!BR8,Pistool!CA8,Pistool!CJ8,Pistool!CS8,Pistool!DB8),5),"-")</f>
        <v>-</v>
      </c>
      <c r="O35" s="202">
        <f t="shared" si="3"/>
        <v>0</v>
      </c>
      <c r="P35" s="216"/>
    </row>
    <row r="36" spans="2:16" ht="12" thickBot="1">
      <c r="B36" s="219" t="str">
        <f>Pistool!A9</f>
        <v>A</v>
      </c>
      <c r="C36" s="202">
        <f>Pistool!B9</f>
        <v>42</v>
      </c>
      <c r="D36" s="220" t="str">
        <f>Pistool!C9</f>
        <v>H. Hummel</v>
      </c>
      <c r="E36" s="221">
        <f>Pistool!D9</f>
        <v>1</v>
      </c>
      <c r="F36" s="222">
        <f>Pistool!DH9</f>
        <v>132</v>
      </c>
      <c r="G36" s="271"/>
      <c r="H36" s="271"/>
      <c r="I36" s="268" t="str">
        <f t="shared" si="2"/>
        <v> </v>
      </c>
      <c r="J36" s="201" t="str">
        <f>IF(Pistool!EB9=1,LARGE((Pistool!I9,Pistool!P9,Pistool!Y9,Pistool!AH9,Pistool!AQ9,Pistool!AZ9,Pistool!BI9,Pistool!BR9,Pistool!CA9,Pistool!CJ9,Pistool!CS9,Pistool!DB9),1),"-")</f>
        <v>-</v>
      </c>
      <c r="K36" s="202" t="str">
        <f>IF(Pistool!EB9=1,LARGE((Pistool!I9,Pistool!P9,Pistool!Y9,Pistool!AH9,Pistool!AQ9,Pistool!AZ9,Pistool!BI9,Pistool!BR9,Pistool!CA9,Pistool!CJ9,Pistool!CS9,Pistool!DB9),2),"-")</f>
        <v>-</v>
      </c>
      <c r="L36" s="202" t="str">
        <f>IF(Pistool!EB9=1,LARGE((Pistool!I9,Pistool!P9,Pistool!Y9,Pistool!AH9,Pistool!AQ9,Pistool!AZ9,Pistool!BI9,Pistool!BR9,Pistool!CA9,Pistool!CJ9,Pistool!CS9,Pistool!DB9),3),"-")</f>
        <v>-</v>
      </c>
      <c r="M36" s="202" t="str">
        <f>IF(Pistool!EB9=1,LARGE((Pistool!I9,Pistool!P9,Pistool!Y9,Pistool!AH9,Pistool!AQ9,Pistool!AZ9,Pistool!BI9,Pistool!BR9,Pistool!CA9,Pistool!CJ9,Pistool!CS9,Pistool!DB9),4),"-")</f>
        <v>-</v>
      </c>
      <c r="N36" s="202" t="str">
        <f>IF(Pistool!EB9=1,LARGE((Pistool!I9,Pistool!P9,Pistool!Y9,Pistool!AH9,Pistool!AQ9,Pistool!AZ9,Pistool!BI9,Pistool!BR9,Pistool!CA9,Pistool!CJ9,Pistool!CS9,Pistool!DB9),5),"-")</f>
        <v>-</v>
      </c>
      <c r="O36" s="202">
        <f t="shared" si="3"/>
        <v>0</v>
      </c>
      <c r="P36" s="216"/>
    </row>
    <row r="37" spans="2:16" ht="12" thickBot="1">
      <c r="B37" s="219" t="str">
        <f>Pistool!A10</f>
        <v>A</v>
      </c>
      <c r="C37" s="202">
        <f>Pistool!B10</f>
        <v>56</v>
      </c>
      <c r="D37" s="220" t="str">
        <f>Pistool!C10</f>
        <v>L.S. Haring</v>
      </c>
      <c r="E37" s="221">
        <f>Pistool!D10</f>
        <v>10</v>
      </c>
      <c r="F37" s="222">
        <f>Pistool!DH10</f>
        <v>130.4</v>
      </c>
      <c r="G37" s="271"/>
      <c r="H37" s="271"/>
      <c r="I37" s="268" t="str">
        <f t="shared" si="2"/>
        <v> </v>
      </c>
      <c r="J37" s="201" t="str">
        <f>IF(Pistool!EB10=1,LARGE((Pistool!I10,Pistool!P10,Pistool!Y10,Pistool!AH10,Pistool!AQ10,Pistool!AZ10,Pistool!BI10,Pistool!BR10,Pistool!CA10,Pistool!CJ10,Pistool!CS10,Pistool!DB10),1),"-")</f>
        <v>-</v>
      </c>
      <c r="K37" s="202" t="str">
        <f>IF(Pistool!EB10=1,LARGE((Pistool!I10,Pistool!P10,Pistool!Y10,Pistool!AH10,Pistool!AQ10,Pistool!AZ10,Pistool!BI10,Pistool!BR10,Pistool!CA10,Pistool!CJ10,Pistool!CS10,Pistool!DB10),2),"-")</f>
        <v>-</v>
      </c>
      <c r="L37" s="202" t="str">
        <f>IF(Pistool!EB10=1,LARGE((Pistool!I10,Pistool!P10,Pistool!Y10,Pistool!AH10,Pistool!AQ10,Pistool!AZ10,Pistool!BI10,Pistool!BR10,Pistool!CA10,Pistool!CJ10,Pistool!CS10,Pistool!DB10),3),"-")</f>
        <v>-</v>
      </c>
      <c r="M37" s="202" t="str">
        <f>IF(Pistool!EB10=1,LARGE((Pistool!I10,Pistool!P10,Pistool!Y10,Pistool!AH10,Pistool!AQ10,Pistool!AZ10,Pistool!BI10,Pistool!BR10,Pistool!CA10,Pistool!CJ10,Pistool!CS10,Pistool!DB10),4),"-")</f>
        <v>-</v>
      </c>
      <c r="N37" s="202" t="str">
        <f>IF(Pistool!EB10=1,LARGE((Pistool!I10,Pistool!P10,Pistool!Y10,Pistool!AH10,Pistool!AQ10,Pistool!AZ10,Pistool!BI10,Pistool!BR10,Pistool!CA10,Pistool!CJ10,Pistool!CS10,Pistool!DB10),5),"-")</f>
        <v>-</v>
      </c>
      <c r="O37" s="202">
        <f t="shared" si="3"/>
        <v>0</v>
      </c>
      <c r="P37" s="216"/>
    </row>
    <row r="38" spans="2:20" ht="12" thickBot="1">
      <c r="B38" s="219" t="str">
        <f>Pistool!A11</f>
        <v>A</v>
      </c>
      <c r="C38" s="202">
        <f>Pistool!B11</f>
        <v>57</v>
      </c>
      <c r="D38" s="220" t="str">
        <f>Pistool!C11</f>
        <v>S. Hartingsveld (sr)</v>
      </c>
      <c r="E38" s="221">
        <f>Pistool!D11</f>
        <v>23</v>
      </c>
      <c r="F38" s="222">
        <f>Pistool!DH11</f>
        <v>123</v>
      </c>
      <c r="G38" s="271"/>
      <c r="H38" s="271">
        <v>122</v>
      </c>
      <c r="I38" s="268">
        <f t="shared" si="2"/>
        <v>-1</v>
      </c>
      <c r="J38" s="201">
        <f>IF(Pistool!EB11=1,LARGE((Pistool!I11,Pistool!P11,Pistool!Y11,Pistool!AH11,Pistool!AQ11,Pistool!AZ11,Pistool!BI11,Pistool!BR11,Pistool!CA11,Pistool!CJ11,Pistool!CS11,Pistool!DB11),1),"-")</f>
        <v>505</v>
      </c>
      <c r="K38" s="202">
        <f>IF(Pistool!EB11=1,LARGE((Pistool!I11,Pistool!P11,Pistool!Y11,Pistool!AH11,Pistool!AQ11,Pistool!AZ11,Pistool!BI11,Pistool!BR11,Pistool!CA11,Pistool!CJ11,Pistool!CS11,Pistool!DB11),2),"-")</f>
        <v>495</v>
      </c>
      <c r="L38" s="202">
        <f>IF(Pistool!EB11=1,LARGE((Pistool!I11,Pistool!P11,Pistool!Y11,Pistool!AH11,Pistool!AQ11,Pistool!AZ11,Pistool!BI11,Pistool!BR11,Pistool!CA11,Pistool!CJ11,Pistool!CS11,Pistool!DB11),3),"-")</f>
        <v>491</v>
      </c>
      <c r="M38" s="202">
        <f>IF(Pistool!EB11=1,LARGE((Pistool!I11,Pistool!P11,Pistool!Y11,Pistool!AH11,Pistool!AQ11,Pistool!AZ11,Pistool!BI11,Pistool!BR11,Pistool!CA11,Pistool!CJ11,Pistool!CS11,Pistool!DB11),4),"-")</f>
        <v>490</v>
      </c>
      <c r="N38" s="202">
        <f>IF(Pistool!EB11=1,LARGE((Pistool!I11,Pistool!P11,Pistool!Y11,Pistool!AH11,Pistool!AQ11,Pistool!AZ11,Pistool!BI11,Pistool!BR11,Pistool!CA11,Pistool!CJ11,Pistool!CS11,Pistool!DB11),5),"-")</f>
        <v>478</v>
      </c>
      <c r="O38" s="202">
        <f t="shared" si="3"/>
        <v>2459</v>
      </c>
      <c r="P38" s="216" t="s">
        <v>138</v>
      </c>
      <c r="S38" s="207">
        <v>48</v>
      </c>
      <c r="T38" s="207">
        <v>5351</v>
      </c>
    </row>
    <row r="39" spans="2:20" ht="12" thickBot="1">
      <c r="B39" s="219" t="str">
        <f>Pistool!A12</f>
        <v>A</v>
      </c>
      <c r="C39" s="202">
        <f>Pistool!B12</f>
        <v>58</v>
      </c>
      <c r="D39" s="220" t="str">
        <f>Pistool!C12</f>
        <v>A. Craset</v>
      </c>
      <c r="E39" s="221">
        <f>Pistool!D12</f>
        <v>32</v>
      </c>
      <c r="F39" s="222">
        <f>Pistool!DH12</f>
        <v>129.59375</v>
      </c>
      <c r="G39" s="271"/>
      <c r="H39" s="271"/>
      <c r="I39" s="268" t="str">
        <f t="shared" si="2"/>
        <v> </v>
      </c>
      <c r="J39" s="201">
        <f>IF(Pistool!EB12=1,LARGE((Pistool!I12,Pistool!P12,Pistool!Y12,Pistool!AH12,Pistool!AQ12,Pistool!AZ12,Pistool!BI12,Pistool!BR12,Pistool!CA12,Pistool!CJ12,Pistool!CS12,Pistool!DB12),1),"-")</f>
        <v>532</v>
      </c>
      <c r="K39" s="202">
        <f>IF(Pistool!EB12=1,LARGE((Pistool!I12,Pistool!P12,Pistool!Y12,Pistool!AH12,Pistool!AQ12,Pistool!AZ12,Pistool!BI12,Pistool!BR12,Pistool!CA12,Pistool!CJ12,Pistool!CS12,Pistool!DB12),2),"-")</f>
        <v>531</v>
      </c>
      <c r="L39" s="202">
        <f>IF(Pistool!EB12=1,LARGE((Pistool!I12,Pistool!P12,Pistool!Y12,Pistool!AH12,Pistool!AQ12,Pistool!AZ12,Pistool!BI12,Pistool!BR12,Pistool!CA12,Pistool!CJ12,Pistool!CS12,Pistool!DB12),3),"-")</f>
        <v>524</v>
      </c>
      <c r="M39" s="202">
        <f>IF(Pistool!EB12=1,LARGE((Pistool!I12,Pistool!P12,Pistool!Y12,Pistool!AH12,Pistool!AQ12,Pistool!AZ12,Pistool!BI12,Pistool!BR12,Pistool!CA12,Pistool!CJ12,Pistool!CS12,Pistool!DB12),4),"-")</f>
        <v>519</v>
      </c>
      <c r="N39" s="202">
        <f>IF(Pistool!EB12=1,LARGE((Pistool!I12,Pistool!P12,Pistool!Y12,Pistool!AH12,Pistool!AQ12,Pistool!AZ12,Pistool!BI12,Pistool!BR12,Pistool!CA12,Pistool!CJ12,Pistool!CS12,Pistool!DB12),5),"-")</f>
        <v>518</v>
      </c>
      <c r="O39" s="202">
        <f t="shared" si="3"/>
        <v>2624</v>
      </c>
      <c r="P39" s="216" t="s">
        <v>137</v>
      </c>
      <c r="S39" s="207">
        <v>1</v>
      </c>
      <c r="T39" s="207">
        <v>112</v>
      </c>
    </row>
    <row r="40" spans="2:20" ht="12" thickBot="1">
      <c r="B40" s="219" t="str">
        <f>Pistool!A13</f>
        <v>A</v>
      </c>
      <c r="C40" s="202">
        <f>Pistool!B13</f>
        <v>72</v>
      </c>
      <c r="D40" s="220" t="str">
        <f>Pistool!C13</f>
        <v>E. Verweij</v>
      </c>
      <c r="E40" s="221">
        <f>Pistool!D13</f>
        <v>23</v>
      </c>
      <c r="F40" s="222">
        <f>Pistool!DH13</f>
        <v>117.8695652173913</v>
      </c>
      <c r="G40" s="271"/>
      <c r="H40" s="271">
        <v>119</v>
      </c>
      <c r="I40" s="268">
        <f t="shared" si="2"/>
        <v>1.1304347826087024</v>
      </c>
      <c r="J40" s="201">
        <f>IF(Pistool!EB13=1,LARGE((Pistool!I13,Pistool!P13,Pistool!Y13,Pistool!AH13,Pistool!AQ13,Pistool!AZ13,Pistool!BI13,Pistool!BR13,Pistool!CA13,Pistool!CJ13,Pistool!CS13,Pistool!DB13),1),"-")</f>
        <v>496</v>
      </c>
      <c r="K40" s="202">
        <f>IF(Pistool!EB13=1,LARGE((Pistool!I13,Pistool!P13,Pistool!Y13,Pistool!AH13,Pistool!AQ13,Pistool!AZ13,Pistool!BI13,Pistool!BR13,Pistool!CA13,Pistool!CJ13,Pistool!CS13,Pistool!DB13),2),"-")</f>
        <v>490</v>
      </c>
      <c r="L40" s="202">
        <f>IF(Pistool!EB13=1,LARGE((Pistool!I13,Pistool!P13,Pistool!Y13,Pistool!AH13,Pistool!AQ13,Pistool!AZ13,Pistool!BI13,Pistool!BR13,Pistool!CA13,Pistool!CJ13,Pistool!CS13,Pistool!DB13),3),"-")</f>
        <v>465</v>
      </c>
      <c r="M40" s="202">
        <f>IF(Pistool!EB13=1,LARGE((Pistool!I13,Pistool!P13,Pistool!Y13,Pistool!AH13,Pistool!AQ13,Pistool!AZ13,Pistool!BI13,Pistool!BR13,Pistool!CA13,Pistool!CJ13,Pistool!CS13,Pistool!DB13),4),"-")</f>
        <v>460</v>
      </c>
      <c r="N40" s="202">
        <f>IF(Pistool!EB13=1,LARGE((Pistool!I13,Pistool!P13,Pistool!Y13,Pistool!AH13,Pistool!AQ13,Pistool!AZ13,Pistool!BI13,Pistool!BR13,Pistool!CA13,Pistool!CJ13,Pistool!CS13,Pistool!DB13),5),"-")</f>
        <v>449</v>
      </c>
      <c r="O40" s="202">
        <f t="shared" si="3"/>
        <v>2360</v>
      </c>
      <c r="P40" s="216" t="s">
        <v>139</v>
      </c>
      <c r="S40" s="207">
        <v>1</v>
      </c>
      <c r="T40" s="207">
        <v>113</v>
      </c>
    </row>
    <row r="41" spans="2:20" ht="12" thickBot="1">
      <c r="B41" s="219" t="str">
        <f>Pistool!A14</f>
        <v>B</v>
      </c>
      <c r="C41" s="202">
        <f>Pistool!B14</f>
        <v>6</v>
      </c>
      <c r="D41" s="220" t="str">
        <f>Pistool!C14</f>
        <v>R. Burgstra</v>
      </c>
      <c r="E41" s="221">
        <f>Pistool!D14</f>
        <v>37</v>
      </c>
      <c r="F41" s="222">
        <f>Pistool!DH14</f>
        <v>113.27027027027027</v>
      </c>
      <c r="G41" s="271"/>
      <c r="H41" s="271">
        <v>116</v>
      </c>
      <c r="I41" s="268">
        <f t="shared" si="2"/>
        <v>2.7297297297297263</v>
      </c>
      <c r="J41" s="201">
        <f>IF(Pistool!EB14=1,LARGE((Pistool!I14,Pistool!P14,Pistool!Y14,Pistool!AH14,Pistool!AQ14,Pistool!AZ14,Pistool!BI14,Pistool!BR14,Pistool!CA14,Pistool!CJ14,Pistool!CS14,Pistool!DB14),1),"-")</f>
        <v>483</v>
      </c>
      <c r="K41" s="202">
        <f>IF(Pistool!EB14=1,LARGE((Pistool!I14,Pistool!P14,Pistool!Y14,Pistool!AH14,Pistool!AQ14,Pistool!AZ14,Pistool!BI14,Pistool!BR14,Pistool!CA14,Pistool!CJ14,Pistool!CS14,Pistool!DB14),2),"-")</f>
        <v>478</v>
      </c>
      <c r="L41" s="202">
        <f>IF(Pistool!EB14=1,LARGE((Pistool!I14,Pistool!P14,Pistool!Y14,Pistool!AH14,Pistool!AQ14,Pistool!AZ14,Pistool!BI14,Pistool!BR14,Pistool!CA14,Pistool!CJ14,Pistool!CS14,Pistool!DB14),3),"-")</f>
        <v>457</v>
      </c>
      <c r="M41" s="202">
        <f>IF(Pistool!EB14=1,LARGE((Pistool!I14,Pistool!P14,Pistool!Y14,Pistool!AH14,Pistool!AQ14,Pistool!AZ14,Pistool!BI14,Pistool!BR14,Pistool!CA14,Pistool!CJ14,Pistool!CS14,Pistool!DB14),4),"-")</f>
        <v>448</v>
      </c>
      <c r="N41" s="202">
        <f>IF(Pistool!EB14=1,LARGE((Pistool!I14,Pistool!P14,Pistool!Y14,Pistool!AH14,Pistool!AQ14,Pistool!AZ14,Pistool!BI14,Pistool!BR14,Pistool!CA14,Pistool!CJ14,Pistool!CS14,Pistool!DB14),5),"-")</f>
        <v>448</v>
      </c>
      <c r="O41" s="202">
        <f t="shared" si="3"/>
        <v>2314</v>
      </c>
      <c r="P41" s="216" t="s">
        <v>139</v>
      </c>
      <c r="S41" s="207">
        <v>1</v>
      </c>
      <c r="T41" s="207">
        <v>106</v>
      </c>
    </row>
    <row r="42" spans="2:20" ht="12" thickBot="1">
      <c r="B42" s="219" t="str">
        <f>Pistool!A15</f>
        <v>B</v>
      </c>
      <c r="C42" s="202">
        <f>Pistool!B15</f>
        <v>13</v>
      </c>
      <c r="D42" s="220" t="str">
        <f>Pistool!C15</f>
        <v>W.E.C. Kocks (jr)</v>
      </c>
      <c r="E42" s="221">
        <f>Pistool!D15</f>
      </c>
      <c r="F42" s="222">
        <f>Pistool!DH15</f>
        <v>0</v>
      </c>
      <c r="G42" s="271"/>
      <c r="H42" s="271"/>
      <c r="I42" s="268" t="str">
        <f t="shared" si="2"/>
        <v> </v>
      </c>
      <c r="J42" s="201" t="str">
        <f>IF(Pistool!EB15=1,LARGE((Pistool!I15,Pistool!P15,Pistool!Y15,Pistool!AH15,Pistool!AQ15,Pistool!AZ15,Pistool!BI15,Pistool!BR15,Pistool!CA15,Pistool!CJ15,Pistool!CS15,Pistool!DB15),1),"-")</f>
        <v>-</v>
      </c>
      <c r="K42" s="202" t="str">
        <f>IF(Pistool!EB15=1,LARGE((Pistool!I15,Pistool!P15,Pistool!Y15,Pistool!AH15,Pistool!AQ15,Pistool!AZ15,Pistool!BI15,Pistool!BR15,Pistool!CA15,Pistool!CJ15,Pistool!CS15,Pistool!DB15),2),"-")</f>
        <v>-</v>
      </c>
      <c r="L42" s="202" t="str">
        <f>IF(Pistool!EB15=1,LARGE((Pistool!I15,Pistool!P15,Pistool!Y15,Pistool!AH15,Pistool!AQ15,Pistool!AZ15,Pistool!BI15,Pistool!BR15,Pistool!CA15,Pistool!CJ15,Pistool!CS15,Pistool!DB15),3),"-")</f>
        <v>-</v>
      </c>
      <c r="M42" s="202" t="str">
        <f>IF(Pistool!EB15=1,LARGE((Pistool!I15,Pistool!P15,Pistool!Y15,Pistool!AH15,Pistool!AQ15,Pistool!AZ15,Pistool!BI15,Pistool!BR15,Pistool!CA15,Pistool!CJ15,Pistool!CS15,Pistool!DB15),4),"-")</f>
        <v>-</v>
      </c>
      <c r="N42" s="202" t="str">
        <f>IF(Pistool!EB15=1,LARGE((Pistool!I15,Pistool!P15,Pistool!Y15,Pistool!AH15,Pistool!AQ15,Pistool!AZ15,Pistool!BI15,Pistool!BR15,Pistool!CA15,Pistool!CJ15,Pistool!CS15,Pistool!DB15),5),"-")</f>
        <v>-</v>
      </c>
      <c r="O42" s="202">
        <f t="shared" si="3"/>
        <v>0</v>
      </c>
      <c r="P42" s="216"/>
      <c r="S42" s="207">
        <v>1</v>
      </c>
      <c r="T42" s="207">
        <v>120</v>
      </c>
    </row>
    <row r="43" spans="2:20" ht="12" thickBot="1">
      <c r="B43" s="219" t="str">
        <f>Pistool!A16</f>
        <v>B</v>
      </c>
      <c r="C43" s="202">
        <f>Pistool!B16</f>
        <v>29</v>
      </c>
      <c r="D43" s="220" t="str">
        <f>Pistool!C16</f>
        <v>K. Kooijman</v>
      </c>
      <c r="E43" s="221">
        <f>Pistool!D16</f>
        <v>30</v>
      </c>
      <c r="F43" s="222">
        <f>Pistool!DH16</f>
        <v>117.7</v>
      </c>
      <c r="G43" s="271"/>
      <c r="H43" s="271">
        <v>127</v>
      </c>
      <c r="I43" s="268">
        <f t="shared" si="2"/>
        <v>9.299999999999997</v>
      </c>
      <c r="J43" s="201">
        <f>IF(Pistool!EB16=1,LARGE((Pistool!I16,Pistool!P16,Pistool!Y16,Pistool!AH16,Pistool!AQ16,Pistool!AZ16,Pistool!BI16,Pistool!BR16,Pistool!CA16,Pistool!CJ16,Pistool!CS16,Pistool!DB16),1),"-")</f>
        <v>504</v>
      </c>
      <c r="K43" s="202">
        <f>IF(Pistool!EB16=1,LARGE((Pistool!I16,Pistool!P16,Pistool!Y16,Pistool!AH16,Pistool!AQ16,Pistool!AZ16,Pistool!BI16,Pistool!BR16,Pistool!CA16,Pistool!CJ16,Pistool!CS16,Pistool!DB16),2),"-")</f>
        <v>485</v>
      </c>
      <c r="L43" s="202">
        <f>IF(Pistool!EB16=1,LARGE((Pistool!I16,Pistool!P16,Pistool!Y16,Pistool!AH16,Pistool!AQ16,Pistool!AZ16,Pistool!BI16,Pistool!BR16,Pistool!CA16,Pistool!CJ16,Pistool!CS16,Pistool!DB16),3),"-")</f>
        <v>475</v>
      </c>
      <c r="M43" s="202">
        <f>IF(Pistool!EB16=1,LARGE((Pistool!I16,Pistool!P16,Pistool!Y16,Pistool!AH16,Pistool!AQ16,Pistool!AZ16,Pistool!BI16,Pistool!BR16,Pistool!CA16,Pistool!CJ16,Pistool!CS16,Pistool!DB16),4),"-")</f>
        <v>466</v>
      </c>
      <c r="N43" s="202">
        <f>IF(Pistool!EB16=1,LARGE((Pistool!I16,Pistool!P16,Pistool!Y16,Pistool!AH16,Pistool!AQ16,Pistool!AZ16,Pistool!BI16,Pistool!BR16,Pistool!CA16,Pistool!CJ16,Pistool!CS16,Pistool!DB16),5),"-")</f>
        <v>463</v>
      </c>
      <c r="O43" s="202">
        <f t="shared" si="3"/>
        <v>2393</v>
      </c>
      <c r="P43" s="216" t="s">
        <v>138</v>
      </c>
      <c r="S43" s="207">
        <v>1</v>
      </c>
      <c r="T43" s="207">
        <v>108</v>
      </c>
    </row>
    <row r="44" spans="2:20" ht="12" thickBot="1">
      <c r="B44" s="219" t="str">
        <f>Pistool!A17</f>
        <v>B</v>
      </c>
      <c r="C44" s="202">
        <f>Pistool!B17</f>
        <v>34</v>
      </c>
      <c r="D44" s="220" t="str">
        <f>Pistool!C17</f>
        <v>Ch. Lammers</v>
      </c>
      <c r="E44" s="221">
        <f>Pistool!D17</f>
        <v>48</v>
      </c>
      <c r="F44" s="222">
        <f>Pistool!DH17</f>
        <v>111.47916666666667</v>
      </c>
      <c r="G44" s="268">
        <f>SUM(T52/S52)</f>
        <v>111.52459016393442</v>
      </c>
      <c r="H44" s="271">
        <v>95</v>
      </c>
      <c r="I44" s="268">
        <f t="shared" si="2"/>
        <v>-16.47916666666667</v>
      </c>
      <c r="J44" s="201">
        <f>IF(Pistool!EB17=1,LARGE((Pistool!I17,Pistool!P17,Pistool!Y17,Pistool!AH17,Pistool!AQ17,Pistool!AZ17,Pistool!BI17,Pistool!BR17,Pistool!CA17,Pistool!CJ17,Pistool!CS17,Pistool!DB17),1),"-")</f>
        <v>474</v>
      </c>
      <c r="K44" s="202">
        <f>IF(Pistool!EB17=1,LARGE((Pistool!I17,Pistool!P17,Pistool!Y17,Pistool!AH17,Pistool!AQ17,Pistool!AZ17,Pistool!BI17,Pistool!BR17,Pistool!CA17,Pistool!CJ17,Pistool!CS17,Pistool!DB17),2),"-")</f>
        <v>464</v>
      </c>
      <c r="L44" s="202">
        <f>IF(Pistool!EB17=1,LARGE((Pistool!I17,Pistool!P17,Pistool!Y17,Pistool!AH17,Pistool!AQ17,Pistool!AZ17,Pistool!BI17,Pistool!BR17,Pistool!CA17,Pistool!CJ17,Pistool!CS17,Pistool!DB17),3),"-")</f>
        <v>460</v>
      </c>
      <c r="M44" s="202">
        <f>IF(Pistool!EB17=1,LARGE((Pistool!I17,Pistool!P17,Pistool!Y17,Pistool!AH17,Pistool!AQ17,Pistool!AZ17,Pistool!BI17,Pistool!BR17,Pistool!CA17,Pistool!CJ17,Pistool!CS17,Pistool!DB17),4),"-")</f>
        <v>453</v>
      </c>
      <c r="N44" s="202">
        <f>IF(Pistool!EB17=1,LARGE((Pistool!I17,Pistool!P17,Pistool!Y17,Pistool!AH17,Pistool!AQ17,Pistool!AZ17,Pistool!BI17,Pistool!BR17,Pistool!CA17,Pistool!CJ17,Pistool!CS17,Pistool!DB17),5),"-")</f>
        <v>445</v>
      </c>
      <c r="O44" s="202">
        <f t="shared" si="3"/>
        <v>2296</v>
      </c>
      <c r="P44" s="216" t="s">
        <v>141</v>
      </c>
      <c r="S44" s="207">
        <v>1</v>
      </c>
      <c r="T44" s="207">
        <v>110</v>
      </c>
    </row>
    <row r="45" spans="2:20" ht="12" thickBot="1">
      <c r="B45" s="219" t="str">
        <f>Pistool!A18</f>
        <v>B</v>
      </c>
      <c r="C45" s="202">
        <f>Pistool!B18</f>
        <v>45</v>
      </c>
      <c r="D45" s="220" t="str">
        <f>Pistool!C18</f>
        <v>J. Porsius</v>
      </c>
      <c r="E45" s="221">
        <f>Pistool!D18</f>
        <v>15</v>
      </c>
      <c r="F45" s="222">
        <f>Pistool!DH18</f>
        <v>116.33333333333333</v>
      </c>
      <c r="G45" s="271"/>
      <c r="H45" s="271"/>
      <c r="I45" s="268" t="str">
        <f t="shared" si="2"/>
        <v> </v>
      </c>
      <c r="J45" s="201" t="str">
        <f>IF(Pistool!EB18=1,LARGE((Pistool!I18,Pistool!P18,Pistool!Y18,Pistool!AH18,Pistool!AQ18,Pistool!AZ18,Pistool!BI18,Pistool!BR18,Pistool!CA18,Pistool!CJ18,Pistool!CS18,Pistool!DB18),1),"-")</f>
        <v>-</v>
      </c>
      <c r="K45" s="202" t="str">
        <f>IF(Pistool!EB18=1,LARGE((Pistool!I18,Pistool!P18,Pistool!Y18,Pistool!AH18,Pistool!AQ18,Pistool!AZ18,Pistool!BI18,Pistool!BR18,Pistool!CA18,Pistool!CJ18,Pistool!CS18,Pistool!DB18),2),"-")</f>
        <v>-</v>
      </c>
      <c r="L45" s="202" t="str">
        <f>IF(Pistool!EB18=1,LARGE((Pistool!I18,Pistool!P18,Pistool!Y18,Pistool!AH18,Pistool!AQ18,Pistool!AZ18,Pistool!BI18,Pistool!BR18,Pistool!CA18,Pistool!CJ18,Pistool!CS18,Pistool!DB18),3),"-")</f>
        <v>-</v>
      </c>
      <c r="M45" s="202" t="str">
        <f>IF(Pistool!EB18=1,LARGE((Pistool!I18,Pistool!P18,Pistool!Y18,Pistool!AH18,Pistool!AQ18,Pistool!AZ18,Pistool!BI18,Pistool!BR18,Pistool!CA18,Pistool!CJ18,Pistool!CS18,Pistool!DB18),4),"-")</f>
        <v>-</v>
      </c>
      <c r="N45" s="202" t="str">
        <f>IF(Pistool!EB18=1,LARGE((Pistool!I18,Pistool!P18,Pistool!Y18,Pistool!AH18,Pistool!AQ18,Pistool!AZ18,Pistool!BI18,Pistool!BR18,Pistool!CA18,Pistool!CJ18,Pistool!CS18,Pistool!DB18),5),"-")</f>
        <v>-</v>
      </c>
      <c r="O45" s="202">
        <f t="shared" si="3"/>
        <v>0</v>
      </c>
      <c r="P45" s="216"/>
      <c r="S45" s="207">
        <v>1</v>
      </c>
      <c r="T45" s="207">
        <v>106</v>
      </c>
    </row>
    <row r="46" spans="2:20" ht="12" thickBot="1">
      <c r="B46" s="219" t="str">
        <f>Pistool!A19</f>
        <v>B</v>
      </c>
      <c r="C46" s="202">
        <f>Pistool!B19</f>
        <v>48</v>
      </c>
      <c r="D46" s="220" t="str">
        <f>Pistool!C19</f>
        <v>P. Koopman</v>
      </c>
      <c r="E46" s="221">
        <f>Pistool!D19</f>
        <v>11</v>
      </c>
      <c r="F46" s="222">
        <f>Pistool!DH19</f>
        <v>101.0909090909091</v>
      </c>
      <c r="G46" s="271"/>
      <c r="H46" s="271">
        <v>113</v>
      </c>
      <c r="I46" s="268">
        <f t="shared" si="2"/>
        <v>11.909090909090907</v>
      </c>
      <c r="J46" s="201" t="str">
        <f>IF(Pistool!EB19=1,LARGE((Pistool!I19,Pistool!P19,Pistool!Y19,Pistool!AH19,Pistool!AQ19,Pistool!AZ19,Pistool!BI19,Pistool!BR19,Pistool!CA19,Pistool!CJ19,Pistool!CS19,Pistool!DB19),1),"-")</f>
        <v>-</v>
      </c>
      <c r="K46" s="202" t="str">
        <f>IF(Pistool!EB19=1,LARGE((Pistool!I19,Pistool!P19,Pistool!Y19,Pistool!AH19,Pistool!AQ19,Pistool!AZ19,Pistool!BI19,Pistool!BR19,Pistool!CA19,Pistool!CJ19,Pistool!CS19,Pistool!DB19),2),"-")</f>
        <v>-</v>
      </c>
      <c r="L46" s="202" t="str">
        <f>IF(Pistool!EB19=1,LARGE((Pistool!I19,Pistool!P19,Pistool!Y19,Pistool!AH19,Pistool!AQ19,Pistool!AZ19,Pistool!BI19,Pistool!BR19,Pistool!CA19,Pistool!CJ19,Pistool!CS19,Pistool!DB19),3),"-")</f>
        <v>-</v>
      </c>
      <c r="M46" s="202" t="str">
        <f>IF(Pistool!EB19=1,LARGE((Pistool!I19,Pistool!P19,Pistool!Y19,Pistool!AH19,Pistool!AQ19,Pistool!AZ19,Pistool!BI19,Pistool!BR19,Pistool!CA19,Pistool!CJ19,Pistool!CS19,Pistool!DB19),4),"-")</f>
        <v>-</v>
      </c>
      <c r="N46" s="202" t="str">
        <f>IF(Pistool!EB19=1,LARGE((Pistool!I19,Pistool!P19,Pistool!Y19,Pistool!AH19,Pistool!AQ19,Pistool!AZ19,Pistool!BI19,Pistool!BR19,Pistool!CA19,Pistool!CJ19,Pistool!CS19,Pistool!DB19),5),"-")</f>
        <v>-</v>
      </c>
      <c r="O46" s="202">
        <f t="shared" si="3"/>
        <v>0</v>
      </c>
      <c r="P46" s="216"/>
      <c r="S46" s="207">
        <v>1</v>
      </c>
      <c r="T46" s="207">
        <v>120</v>
      </c>
    </row>
    <row r="47" spans="2:20" ht="12" thickBot="1">
      <c r="B47" s="219" t="str">
        <f>Pistool!A20</f>
        <v>B</v>
      </c>
      <c r="C47" s="202">
        <f>Pistool!B20</f>
        <v>55</v>
      </c>
      <c r="D47" s="220" t="str">
        <f>Pistool!C20</f>
        <v>J. van Soelen</v>
      </c>
      <c r="E47" s="221">
        <f>Pistool!D20</f>
        <v>33</v>
      </c>
      <c r="F47" s="222">
        <f>Pistool!DH20</f>
        <v>117.57575757575758</v>
      </c>
      <c r="G47" s="271"/>
      <c r="H47" s="271"/>
      <c r="I47" s="268" t="str">
        <f t="shared" si="2"/>
        <v> </v>
      </c>
      <c r="J47" s="201">
        <f>IF(Pistool!EB20=1,LARGE((Pistool!I20,Pistool!P20,Pistool!Y20,Pistool!AH20,Pistool!AQ20,Pistool!AZ20,Pistool!BI20,Pistool!BR20,Pistool!CA20,Pistool!CJ20,Pistool!CS20,Pistool!DB20),1),"-")</f>
        <v>491</v>
      </c>
      <c r="K47" s="202">
        <f>IF(Pistool!EB20=1,LARGE((Pistool!I20,Pistool!P20,Pistool!Y20,Pistool!AH20,Pistool!AQ20,Pistool!AZ20,Pistool!BI20,Pistool!BR20,Pistool!CA20,Pistool!CJ20,Pistool!CS20,Pistool!DB20),2),"-")</f>
        <v>479</v>
      </c>
      <c r="L47" s="202">
        <f>IF(Pistool!EB20=1,LARGE((Pistool!I20,Pistool!P20,Pistool!Y20,Pistool!AH20,Pistool!AQ20,Pistool!AZ20,Pistool!BI20,Pistool!BR20,Pistool!CA20,Pistool!CJ20,Pistool!CS20,Pistool!DB20),3),"-")</f>
        <v>478</v>
      </c>
      <c r="M47" s="202">
        <f>IF(Pistool!EB20=1,LARGE((Pistool!I20,Pistool!P20,Pistool!Y20,Pistool!AH20,Pistool!AQ20,Pistool!AZ20,Pistool!BI20,Pistool!BR20,Pistool!CA20,Pistool!CJ20,Pistool!CS20,Pistool!DB20),4),"-")</f>
        <v>475</v>
      </c>
      <c r="N47" s="202">
        <f>IF(Pistool!EB20=1,LARGE((Pistool!I20,Pistool!P20,Pistool!Y20,Pistool!AH20,Pistool!AQ20,Pistool!AZ20,Pistool!BI20,Pistool!BR20,Pistool!CA20,Pistool!CJ20,Pistool!CS20,Pistool!DB20),5),"-")</f>
        <v>475</v>
      </c>
      <c r="O47" s="202">
        <f t="shared" si="3"/>
        <v>2398</v>
      </c>
      <c r="P47" s="216" t="s">
        <v>137</v>
      </c>
      <c r="S47" s="207">
        <v>1</v>
      </c>
      <c r="T47" s="207">
        <v>128</v>
      </c>
    </row>
    <row r="48" spans="2:20" ht="12" thickBot="1">
      <c r="B48" s="219" t="str">
        <f>Pistool!A21</f>
        <v>C</v>
      </c>
      <c r="C48" s="202">
        <f>Pistool!B21</f>
        <v>1</v>
      </c>
      <c r="D48" s="220" t="str">
        <f>Pistool!C21</f>
        <v>H. Woerlee</v>
      </c>
      <c r="E48" s="221">
        <f>Pistool!D21</f>
        <v>7</v>
      </c>
      <c r="F48" s="222">
        <f>Pistool!DH21</f>
        <v>100.14285714285714</v>
      </c>
      <c r="G48" s="271"/>
      <c r="H48" s="271"/>
      <c r="I48" s="268" t="str">
        <f t="shared" si="2"/>
        <v> </v>
      </c>
      <c r="J48" s="201" t="str">
        <f>IF(Pistool!EB21=1,LARGE((Pistool!I21,Pistool!P21,Pistool!Y21,Pistool!AH21,Pistool!AQ21,Pistool!AZ21,Pistool!BI21,Pistool!BR21,Pistool!CA21,Pistool!CJ21,Pistool!CS21,Pistool!DB21),1),"-")</f>
        <v>-</v>
      </c>
      <c r="K48" s="202" t="str">
        <f>IF(Pistool!EB21=1,LARGE((Pistool!I21,Pistool!P21,Pistool!Y21,Pistool!AH21,Pistool!AQ21,Pistool!AZ21,Pistool!BI21,Pistool!BR21,Pistool!CA21,Pistool!CJ21,Pistool!CS21,Pistool!DB21),2),"-")</f>
        <v>-</v>
      </c>
      <c r="L48" s="202" t="str">
        <f>IF(Pistool!EB21=1,LARGE((Pistool!I21,Pistool!P21,Pistool!Y21,Pistool!AH21,Pistool!AQ21,Pistool!AZ21,Pistool!BI21,Pistool!BR21,Pistool!CA21,Pistool!CJ21,Pistool!CS21,Pistool!DB21),3),"-")</f>
        <v>-</v>
      </c>
      <c r="M48" s="202" t="str">
        <f>IF(Pistool!EB21=1,LARGE((Pistool!I21,Pistool!P21,Pistool!Y21,Pistool!AH21,Pistool!AQ21,Pistool!AZ21,Pistool!BI21,Pistool!BR21,Pistool!CA21,Pistool!CJ21,Pistool!CS21,Pistool!DB21),4),"-")</f>
        <v>-</v>
      </c>
      <c r="N48" s="202" t="str">
        <f>IF(Pistool!EB21=1,LARGE((Pistool!I21,Pistool!P21,Pistool!Y21,Pistool!AH21,Pistool!AQ21,Pistool!AZ21,Pistool!BI21,Pistool!BR21,Pistool!CA21,Pistool!CJ21,Pistool!CS21,Pistool!DB21),5),"-")</f>
        <v>-</v>
      </c>
      <c r="O48" s="202">
        <f t="shared" si="3"/>
        <v>0</v>
      </c>
      <c r="P48" s="216"/>
      <c r="S48" s="207">
        <v>1</v>
      </c>
      <c r="T48" s="207">
        <v>125</v>
      </c>
    </row>
    <row r="49" spans="2:20" ht="12" thickBot="1">
      <c r="B49" s="219" t="str">
        <f>Pistool!A22</f>
        <v>C</v>
      </c>
      <c r="C49" s="202">
        <f>Pistool!B22</f>
        <v>20</v>
      </c>
      <c r="D49" s="220" t="str">
        <f>Pistool!C22</f>
        <v>E. Beck</v>
      </c>
      <c r="E49" s="221">
        <f>Pistool!D22</f>
        <v>34</v>
      </c>
      <c r="F49" s="222">
        <f>Pistool!DH22</f>
        <v>116.41176470588235</v>
      </c>
      <c r="G49" s="271"/>
      <c r="H49" s="271"/>
      <c r="I49" s="268" t="str">
        <f t="shared" si="2"/>
        <v> </v>
      </c>
      <c r="J49" s="201">
        <f>IF(Pistool!EB22=1,LARGE((Pistool!I22,Pistool!P22,Pistool!Y22,Pistool!AH22,Pistool!AQ22,Pistool!AZ22,Pistool!BI22,Pistool!BR22,Pistool!CA22,Pistool!CJ22,Pistool!CS22,Pistool!DB22),1),"-")</f>
        <v>517</v>
      </c>
      <c r="K49" s="202">
        <f>IF(Pistool!EB22=1,LARGE((Pistool!I22,Pistool!P22,Pistool!Y22,Pistool!AH22,Pistool!AQ22,Pistool!AZ22,Pistool!BI22,Pistool!BR22,Pistool!CA22,Pistool!CJ22,Pistool!CS22,Pistool!DB22),2),"-")</f>
        <v>490</v>
      </c>
      <c r="L49" s="202">
        <f>IF(Pistool!EB22=1,LARGE((Pistool!I22,Pistool!P22,Pistool!Y22,Pistool!AH22,Pistool!AQ22,Pistool!AZ22,Pistool!BI22,Pistool!BR22,Pistool!CA22,Pistool!CJ22,Pistool!CS22,Pistool!DB22),3),"-")</f>
        <v>484</v>
      </c>
      <c r="M49" s="202">
        <f>IF(Pistool!EB22=1,LARGE((Pistool!I22,Pistool!P22,Pistool!Y22,Pistool!AH22,Pistool!AQ22,Pistool!AZ22,Pistool!BI22,Pistool!BR22,Pistool!CA22,Pistool!CJ22,Pistool!CS22,Pistool!DB22),4),"-")</f>
        <v>472</v>
      </c>
      <c r="N49" s="202">
        <f>IF(Pistool!EB22=1,LARGE((Pistool!I22,Pistool!P22,Pistool!Y22,Pistool!AH22,Pistool!AQ22,Pistool!AZ22,Pistool!BI22,Pistool!BR22,Pistool!CA22,Pistool!CJ22,Pistool!CS22,Pistool!DB22),5),"-")</f>
        <v>467</v>
      </c>
      <c r="O49" s="202">
        <f t="shared" si="3"/>
        <v>2430</v>
      </c>
      <c r="P49" s="216" t="s">
        <v>137</v>
      </c>
      <c r="S49" s="207">
        <v>1</v>
      </c>
      <c r="T49" s="207">
        <v>97</v>
      </c>
    </row>
    <row r="50" spans="2:20" ht="12" thickBot="1">
      <c r="B50" s="219" t="str">
        <f>Pistool!A23</f>
        <v>C</v>
      </c>
      <c r="C50" s="202">
        <f>Pistool!B23</f>
        <v>23</v>
      </c>
      <c r="D50" s="220" t="str">
        <f>Pistool!C23</f>
        <v>C. Woerlee-Droog</v>
      </c>
      <c r="E50" s="221">
        <f>Pistool!D23</f>
        <v>9</v>
      </c>
      <c r="F50" s="222">
        <f>Pistool!DH23</f>
        <v>104.88888888888889</v>
      </c>
      <c r="G50" s="271"/>
      <c r="H50" s="271"/>
      <c r="I50" s="268" t="str">
        <f t="shared" si="2"/>
        <v> </v>
      </c>
      <c r="J50" s="201" t="str">
        <f>IF(Pistool!EB23=1,LARGE((Pistool!I23,Pistool!P23,Pistool!Y23,Pistool!AH23,Pistool!AQ23,Pistool!AZ23,Pistool!BI23,Pistool!BR23,Pistool!CA23,Pistool!CJ23,Pistool!CS23,Pistool!DB23),1),"-")</f>
        <v>-</v>
      </c>
      <c r="K50" s="202" t="str">
        <f>IF(Pistool!EB23=1,LARGE((Pistool!I23,Pistool!P23,Pistool!Y23,Pistool!AH23,Pistool!AQ23,Pistool!AZ23,Pistool!BI23,Pistool!BR23,Pistool!CA23,Pistool!CJ23,Pistool!CS23,Pistool!DB23),2),"-")</f>
        <v>-</v>
      </c>
      <c r="L50" s="202" t="str">
        <f>IF(Pistool!EB23=1,LARGE((Pistool!I23,Pistool!P23,Pistool!Y23,Pistool!AH23,Pistool!AQ23,Pistool!AZ23,Pistool!BI23,Pistool!BR23,Pistool!CA23,Pistool!CJ23,Pistool!CS23,Pistool!DB23),3),"-")</f>
        <v>-</v>
      </c>
      <c r="M50" s="202" t="str">
        <f>IF(Pistool!EB23=1,LARGE((Pistool!I23,Pistool!P23,Pistool!Y23,Pistool!AH23,Pistool!AQ23,Pistool!AZ23,Pistool!BI23,Pistool!BR23,Pistool!CA23,Pistool!CJ23,Pistool!CS23,Pistool!DB23),4),"-")</f>
        <v>-</v>
      </c>
      <c r="N50" s="202" t="str">
        <f>IF(Pistool!EB23=1,LARGE((Pistool!I23,Pistool!P23,Pistool!Y23,Pistool!AH23,Pistool!AQ23,Pistool!AZ23,Pistool!BI23,Pistool!BR23,Pistool!CA23,Pistool!CJ23,Pistool!CS23,Pistool!DB23),5),"-")</f>
        <v>-</v>
      </c>
      <c r="O50" s="202">
        <f t="shared" si="3"/>
        <v>0</v>
      </c>
      <c r="P50" s="216"/>
      <c r="S50" s="207">
        <v>1</v>
      </c>
      <c r="T50" s="207">
        <v>90</v>
      </c>
    </row>
    <row r="51" spans="2:20" ht="12" thickBot="1">
      <c r="B51" s="219" t="str">
        <f>Pistool!A24</f>
        <v>C</v>
      </c>
      <c r="C51" s="202">
        <f>Pistool!B24</f>
        <v>47</v>
      </c>
      <c r="D51" s="220" t="str">
        <f>Pistool!C24</f>
        <v>C.L. Beets</v>
      </c>
      <c r="E51" s="221">
        <f>Pistool!D24</f>
        <v>18</v>
      </c>
      <c r="F51" s="222">
        <f>Pistool!DH24</f>
        <v>102.94444444444444</v>
      </c>
      <c r="G51" s="271"/>
      <c r="H51" s="271">
        <v>108</v>
      </c>
      <c r="I51" s="268">
        <f t="shared" si="2"/>
        <v>5.055555555555557</v>
      </c>
      <c r="J51" s="201" t="str">
        <f>IF(Pistool!EB24=1,LARGE((Pistool!I24,Pistool!P24,Pistool!Y24,Pistool!AH24,Pistool!AQ24,Pistool!AZ24,Pistool!BI24,Pistool!BR24,Pistool!CA24,Pistool!CJ24,Pistool!CS24,Pistool!DB24),1),"-")</f>
        <v>-</v>
      </c>
      <c r="K51" s="202" t="str">
        <f>IF(Pistool!EB24=1,LARGE((Pistool!I24,Pistool!P24,Pistool!Y24,Pistool!AH24,Pistool!AQ24,Pistool!AZ24,Pistool!BI24,Pistool!BR24,Pistool!CA24,Pistool!CJ24,Pistool!CS24,Pistool!DB24),2),"-")</f>
        <v>-</v>
      </c>
      <c r="L51" s="202" t="str">
        <f>IF(Pistool!EB24=1,LARGE((Pistool!I24,Pistool!P24,Pistool!Y24,Pistool!AH24,Pistool!AQ24,Pistool!AZ24,Pistool!BI24,Pistool!BR24,Pistool!CA24,Pistool!CJ24,Pistool!CS24,Pistool!DB24),3),"-")</f>
        <v>-</v>
      </c>
      <c r="M51" s="202" t="str">
        <f>IF(Pistool!EB24=1,LARGE((Pistool!I24,Pistool!P24,Pistool!Y24,Pistool!AH24,Pistool!AQ24,Pistool!AZ24,Pistool!BI24,Pistool!BR24,Pistool!CA24,Pistool!CJ24,Pistool!CS24,Pistool!DB24),4),"-")</f>
        <v>-</v>
      </c>
      <c r="N51" s="202" t="str">
        <f>IF(Pistool!EB24=1,LARGE((Pistool!I24,Pistool!P24,Pistool!Y24,Pistool!AH24,Pistool!AQ24,Pistool!AZ24,Pistool!BI24,Pistool!BR24,Pistool!CA24,Pistool!CJ24,Pistool!CS24,Pistool!DB24),5),"-")</f>
        <v>-</v>
      </c>
      <c r="O51" s="202">
        <f t="shared" si="3"/>
        <v>0</v>
      </c>
      <c r="P51" s="216"/>
      <c r="S51" s="207">
        <v>1</v>
      </c>
      <c r="T51" s="207">
        <v>117</v>
      </c>
    </row>
    <row r="52" spans="2:21" ht="12" thickBot="1">
      <c r="B52" s="219" t="str">
        <f>Pistool!A25</f>
        <v>C</v>
      </c>
      <c r="C52" s="202">
        <f>Pistool!B25</f>
        <v>50</v>
      </c>
      <c r="D52" s="220" t="str">
        <f>Pistool!C25</f>
        <v>N. Dol</v>
      </c>
      <c r="E52" s="221">
        <f>Pistool!D25</f>
        <v>15</v>
      </c>
      <c r="F52" s="222">
        <f>Pistool!DH25</f>
        <v>105.8</v>
      </c>
      <c r="G52" s="271"/>
      <c r="H52" s="271">
        <v>120</v>
      </c>
      <c r="I52" s="273">
        <f t="shared" si="2"/>
        <v>14.200000000000003</v>
      </c>
      <c r="J52" s="201" t="str">
        <f>IF(Pistool!EB25=1,LARGE((Pistool!I25,Pistool!P25,Pistool!Y25,Pistool!AH25,Pistool!AQ25,Pistool!AZ25,Pistool!BI25,Pistool!BR25,Pistool!CA25,Pistool!CJ25,Pistool!CS25,Pistool!DB25),1),"-")</f>
        <v>-</v>
      </c>
      <c r="K52" s="202" t="str">
        <f>IF(Pistool!EB25=1,LARGE((Pistool!I25,Pistool!P25,Pistool!Y25,Pistool!AH25,Pistool!AQ25,Pistool!AZ25,Pistool!BI25,Pistool!BR25,Pistool!CA25,Pistool!CJ25,Pistool!CS25,Pistool!DB25),2),"-")</f>
        <v>-</v>
      </c>
      <c r="L52" s="202" t="str">
        <f>IF(Pistool!EB25=1,LARGE((Pistool!I25,Pistool!P25,Pistool!Y25,Pistool!AH25,Pistool!AQ25,Pistool!AZ25,Pistool!BI25,Pistool!BR25,Pistool!CA25,Pistool!CJ25,Pistool!CS25,Pistool!DB25),3),"-")</f>
        <v>-</v>
      </c>
      <c r="M52" s="202" t="str">
        <f>IF(Pistool!EB25=1,LARGE((Pistool!I25,Pistool!P25,Pistool!Y25,Pistool!AH25,Pistool!AQ25,Pistool!AZ25,Pistool!BI25,Pistool!BR25,Pistool!CA25,Pistool!CJ25,Pistool!CS25,Pistool!DB25),4),"-")</f>
        <v>-</v>
      </c>
      <c r="N52" s="202" t="str">
        <f>IF(Pistool!EB25=1,LARGE((Pistool!I25,Pistool!P25,Pistool!Y25,Pistool!AH25,Pistool!AQ25,Pistool!AZ25,Pistool!BI25,Pistool!BR25,Pistool!CA25,Pistool!CJ25,Pistool!CS25,Pistool!DB25),5),"-")</f>
        <v>-</v>
      </c>
      <c r="O52" s="202">
        <f t="shared" si="3"/>
        <v>0</v>
      </c>
      <c r="P52" s="216"/>
      <c r="S52" s="207">
        <f>SUM(S38:S51)</f>
        <v>61</v>
      </c>
      <c r="T52" s="207">
        <f>SUM(T38:T51)</f>
        <v>6803</v>
      </c>
      <c r="U52" s="268"/>
    </row>
    <row r="53" spans="2:16" ht="12" thickBot="1">
      <c r="B53" s="219" t="str">
        <f>Pistool!A26</f>
        <v>C</v>
      </c>
      <c r="C53" s="202">
        <f>Pistool!B26</f>
        <v>51</v>
      </c>
      <c r="D53" s="220" t="str">
        <f>Pistool!C26</f>
        <v>M. Craset</v>
      </c>
      <c r="E53" s="221">
        <f>Pistool!D26</f>
        <v>79</v>
      </c>
      <c r="F53" s="222">
        <f>Pistool!DH26</f>
        <v>0</v>
      </c>
      <c r="G53" s="271"/>
      <c r="H53" s="271"/>
      <c r="I53" s="268" t="str">
        <f t="shared" si="2"/>
        <v> </v>
      </c>
      <c r="J53" s="201" t="str">
        <f>IF(Pistool!EB26=1,LARGE((Pistool!I26,Pistool!P26,Pistool!Y26,Pistool!AH26,Pistool!AQ26,Pistool!AZ26,Pistool!BI26,Pistool!BR26,Pistool!CA26,Pistool!CJ26,Pistool!CS26,Pistool!DB26),1),"-")</f>
        <v>-</v>
      </c>
      <c r="K53" s="202" t="str">
        <f>IF(Pistool!EB26=1,LARGE((Pistool!I26,Pistool!P26,Pistool!Y26,Pistool!AH26,Pistool!AQ26,Pistool!AZ26,Pistool!BI26,Pistool!BR26,Pistool!CA26,Pistool!CJ26,Pistool!CS26,Pistool!DB26),2),"-")</f>
        <v>-</v>
      </c>
      <c r="L53" s="202" t="str">
        <f>IF(Pistool!EB26=1,LARGE((Pistool!I26,Pistool!P26,Pistool!Y26,Pistool!AH26,Pistool!AQ26,Pistool!AZ26,Pistool!BI26,Pistool!BR26,Pistool!CA26,Pistool!CJ26,Pistool!CS26,Pistool!DB26),3),"-")</f>
        <v>-</v>
      </c>
      <c r="M53" s="202" t="str">
        <f>IF(Pistool!EB26=1,LARGE((Pistool!I26,Pistool!P26,Pistool!Y26,Pistool!AH26,Pistool!AQ26,Pistool!AZ26,Pistool!BI26,Pistool!BR26,Pistool!CA26,Pistool!CJ26,Pistool!CS26,Pistool!DB26),4),"-")</f>
        <v>-</v>
      </c>
      <c r="N53" s="202" t="str">
        <f>IF(Pistool!EB26=1,LARGE((Pistool!I26,Pistool!P26,Pistool!Y26,Pistool!AH26,Pistool!AQ26,Pistool!AZ26,Pistool!BI26,Pistool!BR26,Pistool!CA26,Pistool!CJ26,Pistool!CS26,Pistool!DB26),5),"-")</f>
        <v>-</v>
      </c>
      <c r="O53" s="202">
        <f t="shared" si="3"/>
        <v>0</v>
      </c>
      <c r="P53" s="216"/>
    </row>
    <row r="54" spans="2:16" ht="12" thickBot="1">
      <c r="B54" s="219" t="str">
        <f>Pistool!A27</f>
        <v>C</v>
      </c>
      <c r="C54" s="202">
        <f>Pistool!B27</f>
        <v>73</v>
      </c>
      <c r="D54" s="220" t="str">
        <f>Pistool!C27</f>
        <v>P. Borst</v>
      </c>
      <c r="E54" s="221">
        <f>Pistool!D27</f>
        <v>28</v>
      </c>
      <c r="F54" s="222">
        <f>Pistool!DH27</f>
        <v>104.60714285714286</v>
      </c>
      <c r="G54" s="271"/>
      <c r="H54" s="271"/>
      <c r="I54" s="268" t="str">
        <f t="shared" si="2"/>
        <v> </v>
      </c>
      <c r="J54" s="201">
        <f>IF(Pistool!EB27=1,LARGE((Pistool!I27,Pistool!P27,Pistool!Y27,Pistool!AH27,Pistool!AQ27,Pistool!AZ27,Pistool!BI27,Pistool!BR27,Pistool!CA27,Pistool!CJ27,Pistool!CS27,Pistool!DB27),1),"-")</f>
        <v>442</v>
      </c>
      <c r="K54" s="202">
        <f>IF(Pistool!EB27=1,LARGE((Pistool!I27,Pistool!P27,Pistool!Y27,Pistool!AH27,Pistool!AQ27,Pistool!AZ27,Pistool!BI27,Pistool!BR27,Pistool!CA27,Pistool!CJ27,Pistool!CS27,Pistool!DB27),2),"-")</f>
        <v>424</v>
      </c>
      <c r="L54" s="202">
        <f>IF(Pistool!EB27=1,LARGE((Pistool!I27,Pistool!P27,Pistool!Y27,Pistool!AH27,Pistool!AQ27,Pistool!AZ27,Pistool!BI27,Pistool!BR27,Pistool!CA27,Pistool!CJ27,Pistool!CS27,Pistool!DB27),3),"-")</f>
        <v>424</v>
      </c>
      <c r="M54" s="202">
        <f>IF(Pistool!EB27=1,LARGE((Pistool!I27,Pistool!P27,Pistool!Y27,Pistool!AH27,Pistool!AQ27,Pistool!AZ27,Pistool!BI27,Pistool!BR27,Pistool!CA27,Pistool!CJ27,Pistool!CS27,Pistool!DB27),4),"-")</f>
        <v>419</v>
      </c>
      <c r="N54" s="202">
        <f>IF(Pistool!EB27=1,LARGE((Pistool!I27,Pistool!P27,Pistool!Y27,Pistool!AH27,Pistool!AQ27,Pistool!AZ27,Pistool!BI27,Pistool!BR27,Pistool!CA27,Pistool!CJ27,Pistool!CS27,Pistool!DB27),5),"-")</f>
        <v>413</v>
      </c>
      <c r="O54" s="202">
        <f t="shared" si="3"/>
        <v>2122</v>
      </c>
      <c r="P54" s="216" t="s">
        <v>138</v>
      </c>
    </row>
    <row r="55" spans="2:16" ht="12" thickBot="1">
      <c r="B55" s="219" t="str">
        <f>Pistool!A28</f>
        <v>D</v>
      </c>
      <c r="C55" s="202">
        <f>Pistool!B28</f>
        <v>5</v>
      </c>
      <c r="D55" s="220" t="str">
        <f>Pistool!C28</f>
        <v>R. Hoving</v>
      </c>
      <c r="E55" s="221">
        <f>Pistool!D28</f>
        <v>25</v>
      </c>
      <c r="F55" s="222">
        <f>Pistool!DH28</f>
        <v>89.72</v>
      </c>
      <c r="G55" s="271"/>
      <c r="H55" s="271">
        <v>85</v>
      </c>
      <c r="I55" s="268">
        <f t="shared" si="2"/>
        <v>-4.719999999999999</v>
      </c>
      <c r="J55" s="201">
        <f>IF(Pistool!EB28=1,LARGE((Pistool!I28,Pistool!P28,Pistool!Y28,Pistool!AH28,Pistool!AQ28,Pistool!AZ28,Pistool!BI28,Pistool!BR28,Pistool!CA28,Pistool!CJ28,Pistool!CS28,Pistool!DB28),1),"-")</f>
        <v>401</v>
      </c>
      <c r="K55" s="202">
        <f>IF(Pistool!EB28=1,LARGE((Pistool!I28,Pistool!P28,Pistool!Y28,Pistool!AH28,Pistool!AQ28,Pistool!AZ28,Pistool!BI28,Pistool!BR28,Pistool!CA28,Pistool!CJ28,Pistool!CS28,Pistool!DB28),2),"-")</f>
        <v>359</v>
      </c>
      <c r="L55" s="202">
        <f>IF(Pistool!EB28=1,LARGE((Pistool!I28,Pistool!P28,Pistool!Y28,Pistool!AH28,Pistool!AQ28,Pistool!AZ28,Pistool!BI28,Pistool!BR28,Pistool!CA28,Pistool!CJ28,Pistool!CS28,Pistool!DB28),3),"-")</f>
        <v>356</v>
      </c>
      <c r="M55" s="202">
        <f>IF(Pistool!EB28=1,LARGE((Pistool!I28,Pistool!P28,Pistool!Y28,Pistool!AH28,Pistool!AQ28,Pistool!AZ28,Pistool!BI28,Pistool!BR28,Pistool!CA28,Pistool!CJ28,Pistool!CS28,Pistool!DB28),4),"-")</f>
        <v>354</v>
      </c>
      <c r="N55" s="202">
        <f>IF(Pistool!EB28=1,LARGE((Pistool!I28,Pistool!P28,Pistool!Y28,Pistool!AH28,Pistool!AQ28,Pistool!AZ28,Pistool!BI28,Pistool!BR28,Pistool!CA28,Pistool!CJ28,Pistool!CS28,Pistool!DB28),5),"-")</f>
        <v>350</v>
      </c>
      <c r="O55" s="202">
        <f t="shared" si="3"/>
        <v>1820</v>
      </c>
      <c r="P55" s="216" t="s">
        <v>139</v>
      </c>
    </row>
    <row r="56" spans="2:16" ht="12" thickBot="1">
      <c r="B56" s="219" t="str">
        <f>Pistool!A29</f>
        <v>D</v>
      </c>
      <c r="C56" s="202">
        <f>Pistool!B29</f>
        <v>24</v>
      </c>
      <c r="D56" s="220" t="str">
        <f>Pistool!C29</f>
        <v>N. Leijen</v>
      </c>
      <c r="E56" s="221">
        <f>Pistool!D29</f>
        <v>9</v>
      </c>
      <c r="F56" s="222">
        <f>Pistool!DH29</f>
        <v>76.55555555555556</v>
      </c>
      <c r="G56" s="271"/>
      <c r="H56" s="271"/>
      <c r="I56" s="268" t="str">
        <f t="shared" si="2"/>
        <v> </v>
      </c>
      <c r="J56" s="201" t="str">
        <f>IF(Pistool!EB29=1,LARGE((Pistool!I29,Pistool!P29,Pistool!Y29,Pistool!AH29,Pistool!AQ29,Pistool!AZ29,Pistool!BI29,Pistool!BR29,Pistool!CA29,Pistool!CJ29,Pistool!CS29,Pistool!DB29),1),"-")</f>
        <v>-</v>
      </c>
      <c r="K56" s="202" t="str">
        <f>IF(Pistool!EB29=1,LARGE((Pistool!I29,Pistool!P29,Pistool!Y29,Pistool!AH29,Pistool!AQ29,Pistool!AZ29,Pistool!BI29,Pistool!BR29,Pistool!CA29,Pistool!CJ29,Pistool!CS29,Pistool!DB29),2),"-")</f>
        <v>-</v>
      </c>
      <c r="L56" s="202" t="str">
        <f>IF(Pistool!EB29=1,LARGE((Pistool!I29,Pistool!P29,Pistool!Y29,Pistool!AH29,Pistool!AQ29,Pistool!AZ29,Pistool!BI29,Pistool!BR29,Pistool!CA29,Pistool!CJ29,Pistool!CS29,Pistool!DB29),3),"-")</f>
        <v>-</v>
      </c>
      <c r="M56" s="202" t="str">
        <f>IF(Pistool!EB29=1,LARGE((Pistool!I29,Pistool!P29,Pistool!Y29,Pistool!AH29,Pistool!AQ29,Pistool!AZ29,Pistool!BI29,Pistool!BR29,Pistool!CA29,Pistool!CJ29,Pistool!CS29,Pistool!DB29),4),"-")</f>
        <v>-</v>
      </c>
      <c r="N56" s="202" t="str">
        <f>IF(Pistool!EB29=1,LARGE((Pistool!I29,Pistool!P29,Pistool!Y29,Pistool!AH29,Pistool!AQ29,Pistool!AZ29,Pistool!BI29,Pistool!BR29,Pistool!CA29,Pistool!CJ29,Pistool!CS29,Pistool!DB29),5),"-")</f>
        <v>-</v>
      </c>
      <c r="O56" s="202">
        <f t="shared" si="3"/>
        <v>0</v>
      </c>
      <c r="P56" s="216"/>
    </row>
    <row r="57" spans="2:16" ht="12" thickBot="1">
      <c r="B57" s="219" t="str">
        <f>Pistool!A30</f>
        <v>D</v>
      </c>
      <c r="C57" s="202">
        <f>Pistool!B30</f>
        <v>28</v>
      </c>
      <c r="D57" s="220" t="str">
        <f>Pistool!C30</f>
        <v>T. Masumoto</v>
      </c>
      <c r="E57" s="221">
        <f>Pistool!D30</f>
        <v>17</v>
      </c>
      <c r="F57" s="222">
        <f>Pistool!DH30</f>
        <v>89.82352941176471</v>
      </c>
      <c r="G57" s="271"/>
      <c r="H57" s="271"/>
      <c r="I57" s="268" t="str">
        <f t="shared" si="2"/>
        <v> </v>
      </c>
      <c r="J57" s="201" t="str">
        <f>IF(Pistool!EB30=1,LARGE((Pistool!I30,Pistool!P30,Pistool!Y30,Pistool!AH30,Pistool!AQ30,Pistool!AZ30,Pistool!BI30,Pistool!BR30,Pistool!CA30,Pistool!CJ30,Pistool!CS30,Pistool!DB30),1),"-")</f>
        <v>-</v>
      </c>
      <c r="K57" s="202" t="str">
        <f>IF(Pistool!EB30=1,LARGE((Pistool!I30,Pistool!P30,Pistool!Y30,Pistool!AH30,Pistool!AQ30,Pistool!AZ30,Pistool!BI30,Pistool!BR30,Pistool!CA30,Pistool!CJ30,Pistool!CS30,Pistool!DB30),2),"-")</f>
        <v>-</v>
      </c>
      <c r="L57" s="202" t="str">
        <f>IF(Pistool!EB30=1,LARGE((Pistool!I30,Pistool!P30,Pistool!Y30,Pistool!AH30,Pistool!AQ30,Pistool!AZ30,Pistool!BI30,Pistool!BR30,Pistool!CA30,Pistool!CJ30,Pistool!CS30,Pistool!DB30),3),"-")</f>
        <v>-</v>
      </c>
      <c r="M57" s="202" t="str">
        <f>IF(Pistool!EB30=1,LARGE((Pistool!I30,Pistool!P30,Pistool!Y30,Pistool!AH30,Pistool!AQ30,Pistool!AZ30,Pistool!BI30,Pistool!BR30,Pistool!CA30,Pistool!CJ30,Pistool!CS30,Pistool!DB30),4),"-")</f>
        <v>-</v>
      </c>
      <c r="N57" s="202" t="str">
        <f>IF(Pistool!EB30=1,LARGE((Pistool!I30,Pistool!P30,Pistool!Y30,Pistool!AH30,Pistool!AQ30,Pistool!AZ30,Pistool!BI30,Pistool!BR30,Pistool!CA30,Pistool!CJ30,Pistool!CS30,Pistool!DB30),5),"-")</f>
        <v>-</v>
      </c>
      <c r="O57" s="202">
        <f t="shared" si="3"/>
        <v>0</v>
      </c>
      <c r="P57" s="216"/>
    </row>
    <row r="58" spans="2:16" ht="12" thickBot="1">
      <c r="B58" s="219" t="str">
        <f>Pistool!A31</f>
        <v>D</v>
      </c>
      <c r="C58" s="202">
        <f>Pistool!B31</f>
        <v>31</v>
      </c>
      <c r="D58" s="220" t="str">
        <f>Pistool!C31</f>
        <v>W. Kocks (sr)</v>
      </c>
      <c r="E58" s="221">
        <f>Pistool!D31</f>
        <v>21</v>
      </c>
      <c r="F58" s="222">
        <f>Pistool!DH31</f>
        <v>93.0952380952381</v>
      </c>
      <c r="G58" s="271"/>
      <c r="H58" s="271">
        <v>104</v>
      </c>
      <c r="I58" s="268">
        <f t="shared" si="2"/>
        <v>10.904761904761898</v>
      </c>
      <c r="J58" s="201">
        <f>IF(Pistool!EB31=1,LARGE((Pistool!I31,Pistool!P31,Pistool!Y31,Pistool!AH31,Pistool!AQ31,Pistool!AZ31,Pistool!BI31,Pistool!BR31,Pistool!CA31,Pistool!CJ31,Pistool!CS31,Pistool!DB31),1),"-")</f>
        <v>388</v>
      </c>
      <c r="K58" s="202">
        <f>IF(Pistool!EB31=1,LARGE((Pistool!I31,Pistool!P31,Pistool!Y31,Pistool!AH31,Pistool!AQ31,Pistool!AZ31,Pistool!BI31,Pistool!BR31,Pistool!CA31,Pistool!CJ31,Pistool!CS31,Pistool!DB31),2),"-")</f>
        <v>382</v>
      </c>
      <c r="L58" s="202">
        <f>IF(Pistool!EB31=1,LARGE((Pistool!I31,Pistool!P31,Pistool!Y31,Pistool!AH31,Pistool!AQ31,Pistool!AZ31,Pistool!BI31,Pistool!BR31,Pistool!CA31,Pistool!CJ31,Pistool!CS31,Pistool!DB31),3),"-")</f>
        <v>370</v>
      </c>
      <c r="M58" s="202">
        <f>IF(Pistool!EB31=1,LARGE((Pistool!I31,Pistool!P31,Pistool!Y31,Pistool!AH31,Pistool!AQ31,Pistool!AZ31,Pistool!BI31,Pistool!BR31,Pistool!CA31,Pistool!CJ31,Pistool!CS31,Pistool!DB31),4),"-")</f>
        <v>367</v>
      </c>
      <c r="N58" s="202">
        <f>IF(Pistool!EB31=1,LARGE((Pistool!I31,Pistool!P31,Pistool!Y31,Pistool!AH31,Pistool!AQ31,Pistool!AZ31,Pistool!BI31,Pistool!BR31,Pistool!CA31,Pistool!CJ31,Pistool!CS31,Pistool!DB31),5),"-")</f>
        <v>335</v>
      </c>
      <c r="O58" s="202">
        <f t="shared" si="3"/>
        <v>1842</v>
      </c>
      <c r="P58" s="216" t="s">
        <v>138</v>
      </c>
    </row>
    <row r="59" spans="2:16" ht="12" thickBot="1">
      <c r="B59" s="219" t="str">
        <f>Pistool!A32</f>
        <v>D</v>
      </c>
      <c r="C59" s="202">
        <f>Pistool!B32</f>
        <v>38</v>
      </c>
      <c r="D59" s="220" t="str">
        <f>Pistool!C32</f>
        <v>H. ter Wee</v>
      </c>
      <c r="E59" s="221">
        <f>Pistool!D32</f>
        <v>18</v>
      </c>
      <c r="F59" s="222">
        <f>Pistool!DH32</f>
        <v>84.94444444444444</v>
      </c>
      <c r="G59" s="271"/>
      <c r="H59" s="271"/>
      <c r="I59" s="268" t="str">
        <f t="shared" si="2"/>
        <v> </v>
      </c>
      <c r="J59" s="201" t="str">
        <f>IF(Pistool!EB32=1,LARGE((Pistool!I32,Pistool!P32,Pistool!Y32,Pistool!AH32,Pistool!AQ32,Pistool!AZ32,Pistool!BI32,Pistool!BR32,Pistool!CA32,Pistool!CJ32,Pistool!CS32,Pistool!DB32),1),"-")</f>
        <v>-</v>
      </c>
      <c r="K59" s="202" t="str">
        <f>IF(Pistool!EB32=1,LARGE((Pistool!I32,Pistool!P32,Pistool!Y32,Pistool!AH32,Pistool!AQ32,Pistool!AZ32,Pistool!BI32,Pistool!BR32,Pistool!CA32,Pistool!CJ32,Pistool!CS32,Pistool!DB32),2),"-")</f>
        <v>-</v>
      </c>
      <c r="L59" s="202" t="str">
        <f>IF(Pistool!EB32=1,LARGE((Pistool!I32,Pistool!P32,Pistool!Y32,Pistool!AH32,Pistool!AQ32,Pistool!AZ32,Pistool!BI32,Pistool!BR32,Pistool!CA32,Pistool!CJ32,Pistool!CS32,Pistool!DB32),3),"-")</f>
        <v>-</v>
      </c>
      <c r="M59" s="202" t="str">
        <f>IF(Pistool!EB32=1,LARGE((Pistool!I32,Pistool!P32,Pistool!Y32,Pistool!AH32,Pistool!AQ32,Pistool!AZ32,Pistool!BI32,Pistool!BR32,Pistool!CA32,Pistool!CJ32,Pistool!CS32,Pistool!DB32),4),"-")</f>
        <v>-</v>
      </c>
      <c r="N59" s="202" t="str">
        <f>IF(Pistool!EB32=1,LARGE((Pistool!I32,Pistool!P32,Pistool!Y32,Pistool!AH32,Pistool!AQ32,Pistool!AZ32,Pistool!BI32,Pistool!BR32,Pistool!CA32,Pistool!CJ32,Pistool!CS32,Pistool!DB32),5),"-")</f>
        <v>-</v>
      </c>
      <c r="O59" s="202">
        <f t="shared" si="3"/>
        <v>0</v>
      </c>
      <c r="P59" s="216"/>
    </row>
    <row r="60" spans="2:16" ht="12" thickBot="1">
      <c r="B60" s="219" t="str">
        <f>Pistool!A33</f>
        <v>D</v>
      </c>
      <c r="C60" s="202">
        <f>Pistool!B33</f>
        <v>43</v>
      </c>
      <c r="D60" s="220" t="str">
        <f>Pistool!C33</f>
        <v>G. Beets</v>
      </c>
      <c r="E60" s="221">
        <f>Pistool!D33</f>
        <v>6</v>
      </c>
      <c r="F60" s="222">
        <f>Pistool!DH33</f>
        <v>89.66666666666667</v>
      </c>
      <c r="G60" s="271"/>
      <c r="H60" s="271"/>
      <c r="I60" s="268" t="str">
        <f t="shared" si="2"/>
        <v> </v>
      </c>
      <c r="J60" s="201" t="str">
        <f>IF(Pistool!EB33=1,LARGE((Pistool!I33,Pistool!P33,Pistool!Y33,Pistool!AH33,Pistool!AQ33,Pistool!AZ33,Pistool!BI33,Pistool!BR33,Pistool!CA33,Pistool!CJ33,Pistool!CS33,Pistool!DB33),1),"-")</f>
        <v>-</v>
      </c>
      <c r="K60" s="202" t="str">
        <f>IF(Pistool!EB33=1,LARGE((Pistool!I33,Pistool!P33,Pistool!Y33,Pistool!AH33,Pistool!AQ33,Pistool!AZ33,Pistool!BI33,Pistool!BR33,Pistool!CA33,Pistool!CJ33,Pistool!CS33,Pistool!DB33),2),"-")</f>
        <v>-</v>
      </c>
      <c r="L60" s="202" t="str">
        <f>IF(Pistool!EB33=1,LARGE((Pistool!I33,Pistool!P33,Pistool!Y33,Pistool!AH33,Pistool!AQ33,Pistool!AZ33,Pistool!BI33,Pistool!BR33,Pistool!CA33,Pistool!CJ33,Pistool!CS33,Pistool!DB33),3),"-")</f>
        <v>-</v>
      </c>
      <c r="M60" s="202" t="str">
        <f>IF(Pistool!EB33=1,LARGE((Pistool!I33,Pistool!P33,Pistool!Y33,Pistool!AH33,Pistool!AQ33,Pistool!AZ33,Pistool!BI33,Pistool!BR33,Pistool!CA33,Pistool!CJ33,Pistool!CS33,Pistool!DB33),4),"-")</f>
        <v>-</v>
      </c>
      <c r="N60" s="202" t="str">
        <f>IF(Pistool!EB33=1,LARGE((Pistool!I33,Pistool!P33,Pistool!Y33,Pistool!AH33,Pistool!AQ33,Pistool!AZ33,Pistool!BI33,Pistool!BR33,Pistool!CA33,Pistool!CJ33,Pistool!CS33,Pistool!DB33),5),"-")</f>
        <v>-</v>
      </c>
      <c r="O60" s="202">
        <f t="shared" si="3"/>
        <v>0</v>
      </c>
      <c r="P60" s="216"/>
    </row>
    <row r="61" spans="2:16" ht="12" thickBot="1">
      <c r="B61" s="219" t="str">
        <f>Pistool!A34</f>
        <v>D</v>
      </c>
      <c r="C61" s="202">
        <f>Pistool!B34</f>
        <v>52</v>
      </c>
      <c r="D61" s="220" t="str">
        <f>Pistool!C34</f>
        <v>H. Otter</v>
      </c>
      <c r="E61" s="221">
        <f>Pistool!D34</f>
        <v>17</v>
      </c>
      <c r="F61" s="222">
        <f>Pistool!DH34</f>
        <v>94.94117647058823</v>
      </c>
      <c r="G61" s="271"/>
      <c r="H61" s="271">
        <v>84</v>
      </c>
      <c r="I61" s="268">
        <f t="shared" si="2"/>
        <v>-10.941176470588232</v>
      </c>
      <c r="J61" s="201" t="str">
        <f>IF(Pistool!EB34=1,LARGE((Pistool!I34,Pistool!P34,Pistool!Y34,Pistool!AH34,Pistool!AQ34,Pistool!AZ34,Pistool!BI34,Pistool!BR34,Pistool!CA34,Pistool!CJ34,Pistool!CS34,Pistool!DB34),1),"-")</f>
        <v>-</v>
      </c>
      <c r="K61" s="202" t="str">
        <f>IF(Pistool!EB34=1,LARGE((Pistool!I34,Pistool!P34,Pistool!Y34,Pistool!AH34,Pistool!AQ34,Pistool!AZ34,Pistool!BI34,Pistool!BR34,Pistool!CA34,Pistool!CJ34,Pistool!CS34,Pistool!DB34),2),"-")</f>
        <v>-</v>
      </c>
      <c r="L61" s="202" t="str">
        <f>IF(Pistool!EB34=1,LARGE((Pistool!I34,Pistool!P34,Pistool!Y34,Pistool!AH34,Pistool!AQ34,Pistool!AZ34,Pistool!BI34,Pistool!BR34,Pistool!CA34,Pistool!CJ34,Pistool!CS34,Pistool!DB34),3),"-")</f>
        <v>-</v>
      </c>
      <c r="M61" s="202" t="str">
        <f>IF(Pistool!EB34=1,LARGE((Pistool!I34,Pistool!P34,Pistool!Y34,Pistool!AH34,Pistool!AQ34,Pistool!AZ34,Pistool!BI34,Pistool!BR34,Pistool!CA34,Pistool!CJ34,Pistool!CS34,Pistool!DB34),4),"-")</f>
        <v>-</v>
      </c>
      <c r="N61" s="202" t="str">
        <f>IF(Pistool!EB34=1,LARGE((Pistool!I34,Pistool!P34,Pistool!Y34,Pistool!AH34,Pistool!AQ34,Pistool!AZ34,Pistool!BI34,Pistool!BR34,Pistool!CA34,Pistool!CJ34,Pistool!CS34,Pistool!DB34),5),"-")</f>
        <v>-</v>
      </c>
      <c r="O61" s="202">
        <f t="shared" si="3"/>
        <v>0</v>
      </c>
      <c r="P61" s="216"/>
    </row>
    <row r="62" spans="2:16" ht="12" thickBot="1">
      <c r="B62" s="219" t="str">
        <f>Pistool!A35</f>
        <v>D</v>
      </c>
      <c r="C62" s="202">
        <f>Pistool!B35</f>
        <v>53</v>
      </c>
      <c r="D62" s="220" t="str">
        <f>Pistool!C35</f>
        <v>P. van Soelen</v>
      </c>
      <c r="E62" s="221">
        <f>Pistool!D35</f>
        <v>33</v>
      </c>
      <c r="F62" s="222">
        <f>Pistool!DH35</f>
        <v>101.42424242424242</v>
      </c>
      <c r="G62" s="271"/>
      <c r="H62" s="271"/>
      <c r="I62" s="268" t="str">
        <f t="shared" si="2"/>
        <v> </v>
      </c>
      <c r="J62" s="201">
        <f>IF(Pistool!EB35=1,LARGE((Pistool!I35,Pistool!P35,Pistool!Y35,Pistool!AH35,Pistool!AQ35,Pistool!AZ35,Pistool!BI35,Pistool!BR35,Pistool!CA35,Pistool!CJ35,Pistool!CS35,Pistool!DB35),1),"-")</f>
        <v>464</v>
      </c>
      <c r="K62" s="202">
        <f>IF(Pistool!EB35=1,LARGE((Pistool!I35,Pistool!P35,Pistool!Y35,Pistool!AH35,Pistool!AQ35,Pistool!AZ35,Pistool!BI35,Pistool!BR35,Pistool!CA35,Pistool!CJ35,Pistool!CS35,Pistool!DB35),2),"-")</f>
        <v>436</v>
      </c>
      <c r="L62" s="202">
        <f>IF(Pistool!EB35=1,LARGE((Pistool!I35,Pistool!P35,Pistool!Y35,Pistool!AH35,Pistool!AQ35,Pistool!AZ35,Pistool!BI35,Pistool!BR35,Pistool!CA35,Pistool!CJ35,Pistool!CS35,Pistool!DB35),3),"-")</f>
        <v>417</v>
      </c>
      <c r="M62" s="202">
        <f>IF(Pistool!EB35=1,LARGE((Pistool!I35,Pistool!P35,Pistool!Y35,Pistool!AH35,Pistool!AQ35,Pistool!AZ35,Pistool!BI35,Pistool!BR35,Pistool!CA35,Pistool!CJ35,Pistool!CS35,Pistool!DB35),4),"-")</f>
        <v>402</v>
      </c>
      <c r="N62" s="202">
        <f>IF(Pistool!EB35=1,LARGE((Pistool!I35,Pistool!P35,Pistool!Y35,Pistool!AH35,Pistool!AQ35,Pistool!AZ35,Pistool!BI35,Pistool!BR35,Pistool!CA35,Pistool!CJ35,Pistool!CS35,Pistool!DB35),5),"-")</f>
        <v>397</v>
      </c>
      <c r="O62" s="202">
        <f t="shared" si="3"/>
        <v>2116</v>
      </c>
      <c r="P62" s="216" t="s">
        <v>137</v>
      </c>
    </row>
    <row r="63" spans="2:16" ht="12" thickBot="1">
      <c r="B63" s="219" t="str">
        <f>Pistool!A36</f>
        <v>E</v>
      </c>
      <c r="C63" s="202">
        <f>Pistool!B36</f>
        <v>9</v>
      </c>
      <c r="D63" s="220" t="str">
        <f>Pistool!C36</f>
        <v>M. Verhage</v>
      </c>
      <c r="E63" s="221">
        <f>Pistool!D36</f>
        <v>13</v>
      </c>
      <c r="F63" s="222">
        <f>Pistool!DH36</f>
        <v>84.6923076923077</v>
      </c>
      <c r="G63" s="271"/>
      <c r="H63" s="271">
        <v>76</v>
      </c>
      <c r="I63" s="268">
        <f t="shared" si="2"/>
        <v>-8.692307692307693</v>
      </c>
      <c r="J63" s="201" t="str">
        <f>IF(Pistool!EB36=1,LARGE((Pistool!I36,Pistool!P36,Pistool!Y36,Pistool!AH36,Pistool!AQ36,Pistool!AZ36,Pistool!BI36,Pistool!BR36,Pistool!CA36,Pistool!CJ36,Pistool!CS36,Pistool!DB36),1),"-")</f>
        <v>-</v>
      </c>
      <c r="K63" s="202" t="str">
        <f>IF(Pistool!EB36=1,LARGE((Pistool!I36,Pistool!P36,Pistool!Y36,Pistool!AH36,Pistool!AQ36,Pistool!AZ36,Pistool!BI36,Pistool!BR36,Pistool!CA36,Pistool!CJ36,Pistool!CS36,Pistool!DB36),2),"-")</f>
        <v>-</v>
      </c>
      <c r="L63" s="202" t="str">
        <f>IF(Pistool!EB36=1,LARGE((Pistool!I36,Pistool!P36,Pistool!Y36,Pistool!AH36,Pistool!AQ36,Pistool!AZ36,Pistool!BI36,Pistool!BR36,Pistool!CA36,Pistool!CJ36,Pistool!CS36,Pistool!DB36),3),"-")</f>
        <v>-</v>
      </c>
      <c r="M63" s="202" t="str">
        <f>IF(Pistool!EB36=1,LARGE((Pistool!I36,Pistool!P36,Pistool!Y36,Pistool!AH36,Pistool!AQ36,Pistool!AZ36,Pistool!BI36,Pistool!BR36,Pistool!CA36,Pistool!CJ36,Pistool!CS36,Pistool!DB36),4),"-")</f>
        <v>-</v>
      </c>
      <c r="N63" s="202" t="str">
        <f>IF(Pistool!EB36=1,LARGE((Pistool!I36,Pistool!P36,Pistool!Y36,Pistool!AH36,Pistool!AQ36,Pistool!AZ36,Pistool!BI36,Pistool!BR36,Pistool!CA36,Pistool!CJ36,Pistool!CS36,Pistool!DB36),5),"-")</f>
        <v>-</v>
      </c>
      <c r="O63" s="202">
        <f t="shared" si="3"/>
        <v>0</v>
      </c>
      <c r="P63" s="216"/>
    </row>
    <row r="64" spans="2:16" ht="12" thickBot="1">
      <c r="B64" s="219" t="str">
        <f>Pistool!A37</f>
        <v>E</v>
      </c>
      <c r="C64" s="202">
        <f>Pistool!B37</f>
        <v>11</v>
      </c>
      <c r="D64" s="220" t="str">
        <f>Pistool!C37</f>
        <v>R. Holkamp</v>
      </c>
      <c r="E64" s="221">
        <f>Pistool!D37</f>
        <v>7</v>
      </c>
      <c r="F64" s="222">
        <f>Pistool!DH37</f>
        <v>92.57142857142857</v>
      </c>
      <c r="G64" s="271"/>
      <c r="H64" s="271">
        <v>75</v>
      </c>
      <c r="I64" s="268">
        <f t="shared" si="2"/>
        <v>-17.57142857142857</v>
      </c>
      <c r="J64" s="201" t="str">
        <f>IF(Pistool!EB37=1,LARGE((Pistool!I37,Pistool!P37,Pistool!Y37,Pistool!AH37,Pistool!AQ37,Pistool!AZ37,Pistool!BI37,Pistool!BR37,Pistool!CA37,Pistool!CJ37,Pistool!CS37,Pistool!DB37),1),"-")</f>
        <v>-</v>
      </c>
      <c r="K64" s="202" t="str">
        <f>IF(Pistool!EB37=1,LARGE((Pistool!I37,Pistool!P37,Pistool!Y37,Pistool!AH37,Pistool!AQ37,Pistool!AZ37,Pistool!BI37,Pistool!BR37,Pistool!CA37,Pistool!CJ37,Pistool!CS37,Pistool!DB37),2),"-")</f>
        <v>-</v>
      </c>
      <c r="L64" s="202" t="str">
        <f>IF(Pistool!EB37=1,LARGE((Pistool!I37,Pistool!P37,Pistool!Y37,Pistool!AH37,Pistool!AQ37,Pistool!AZ37,Pistool!BI37,Pistool!BR37,Pistool!CA37,Pistool!CJ37,Pistool!CS37,Pistool!DB37),3),"-")</f>
        <v>-</v>
      </c>
      <c r="M64" s="202" t="str">
        <f>IF(Pistool!EB37=1,LARGE((Pistool!I37,Pistool!P37,Pistool!Y37,Pistool!AH37,Pistool!AQ37,Pistool!AZ37,Pistool!BI37,Pistool!BR37,Pistool!CA37,Pistool!CJ37,Pistool!CS37,Pistool!DB37),4),"-")</f>
        <v>-</v>
      </c>
      <c r="N64" s="202" t="str">
        <f>IF(Pistool!EB37=1,LARGE((Pistool!I37,Pistool!P37,Pistool!Y37,Pistool!AH37,Pistool!AQ37,Pistool!AZ37,Pistool!BI37,Pistool!BR37,Pistool!CA37,Pistool!CJ37,Pistool!CS37,Pistool!DB37),5),"-")</f>
        <v>-</v>
      </c>
      <c r="O64" s="202">
        <f t="shared" si="3"/>
        <v>0</v>
      </c>
      <c r="P64" s="216"/>
    </row>
    <row r="65" spans="2:16" ht="12" thickBot="1">
      <c r="B65" s="219" t="str">
        <f>Pistool!A38</f>
        <v>E</v>
      </c>
      <c r="C65" s="202">
        <f>Pistool!B38</f>
        <v>12</v>
      </c>
      <c r="D65" s="220" t="str">
        <f>Pistool!C38</f>
        <v>M. Kuiper (mw)</v>
      </c>
      <c r="E65" s="221">
        <f>Pistool!D38</f>
        <v>4</v>
      </c>
      <c r="F65" s="222">
        <f>Pistool!DH38</f>
        <v>71.25</v>
      </c>
      <c r="G65" s="271"/>
      <c r="H65" s="271">
        <v>83</v>
      </c>
      <c r="I65" s="268">
        <f t="shared" si="2"/>
        <v>11.75</v>
      </c>
      <c r="J65" s="201" t="str">
        <f>IF(Pistool!EB38=1,LARGE((Pistool!I38,Pistool!P38,Pistool!Y38,Pistool!AH38,Pistool!AQ38,Pistool!AZ38,Pistool!BI38,Pistool!BR38,Pistool!CA38,Pistool!CJ38,Pistool!CS38,Pistool!DB38),1),"-")</f>
        <v>-</v>
      </c>
      <c r="K65" s="202" t="str">
        <f>IF(Pistool!EB38=1,LARGE((Pistool!I38,Pistool!P38,Pistool!Y38,Pistool!AH38,Pistool!AQ38,Pistool!AZ38,Pistool!BI38,Pistool!BR38,Pistool!CA38,Pistool!CJ38,Pistool!CS38,Pistool!DB38),2),"-")</f>
        <v>-</v>
      </c>
      <c r="L65" s="202" t="str">
        <f>IF(Pistool!EB38=1,LARGE((Pistool!I38,Pistool!P38,Pistool!Y38,Pistool!AH38,Pistool!AQ38,Pistool!AZ38,Pistool!BI38,Pistool!BR38,Pistool!CA38,Pistool!CJ38,Pistool!CS38,Pistool!DB38),3),"-")</f>
        <v>-</v>
      </c>
      <c r="M65" s="202" t="str">
        <f>IF(Pistool!EB38=1,LARGE((Pistool!I38,Pistool!P38,Pistool!Y38,Pistool!AH38,Pistool!AQ38,Pistool!AZ38,Pistool!BI38,Pistool!BR38,Pistool!CA38,Pistool!CJ38,Pistool!CS38,Pistool!DB38),4),"-")</f>
        <v>-</v>
      </c>
      <c r="N65" s="202" t="str">
        <f>IF(Pistool!EB38=1,LARGE((Pistool!I38,Pistool!P38,Pistool!Y38,Pistool!AH38,Pistool!AQ38,Pistool!AZ38,Pistool!BI38,Pistool!BR38,Pistool!CA38,Pistool!CJ38,Pistool!CS38,Pistool!DB38),5),"-")</f>
        <v>-</v>
      </c>
      <c r="O65" s="202">
        <f t="shared" si="3"/>
        <v>0</v>
      </c>
      <c r="P65" s="216"/>
    </row>
    <row r="66" spans="2:16" ht="12" thickBot="1">
      <c r="B66" s="219" t="str">
        <f>Pistool!A39</f>
        <v>E</v>
      </c>
      <c r="C66" s="202">
        <f>Pistool!B39</f>
        <v>19</v>
      </c>
      <c r="D66" s="220" t="str">
        <f>Pistool!C39</f>
        <v>P. Kasten</v>
      </c>
      <c r="E66" s="221">
        <f>Pistool!D39</f>
      </c>
      <c r="F66" s="222">
        <f>Pistool!DH39</f>
        <v>0</v>
      </c>
      <c r="G66" s="271"/>
      <c r="H66" s="271"/>
      <c r="I66" s="268" t="str">
        <f t="shared" si="2"/>
        <v> </v>
      </c>
      <c r="J66" s="201" t="str">
        <f>IF(Pistool!EB39=1,LARGE((Pistool!I39,Pistool!P39,Pistool!Y39,Pistool!AH39,Pistool!AQ39,Pistool!AZ39,Pistool!BI39,Pistool!BR39,Pistool!CA39,Pistool!CJ39,Pistool!CS39,Pistool!DB39),1),"-")</f>
        <v>-</v>
      </c>
      <c r="K66" s="202" t="str">
        <f>IF(Pistool!EB39=1,LARGE((Pistool!I39,Pistool!P39,Pistool!Y39,Pistool!AH39,Pistool!AQ39,Pistool!AZ39,Pistool!BI39,Pistool!BR39,Pistool!CA39,Pistool!CJ39,Pistool!CS39,Pistool!DB39),2),"-")</f>
        <v>-</v>
      </c>
      <c r="L66" s="202" t="str">
        <f>IF(Pistool!EB39=1,LARGE((Pistool!I39,Pistool!P39,Pistool!Y39,Pistool!AH39,Pistool!AQ39,Pistool!AZ39,Pistool!BI39,Pistool!BR39,Pistool!CA39,Pistool!CJ39,Pistool!CS39,Pistool!DB39),3),"-")</f>
        <v>-</v>
      </c>
      <c r="M66" s="202" t="str">
        <f>IF(Pistool!EB39=1,LARGE((Pistool!I39,Pistool!P39,Pistool!Y39,Pistool!AH39,Pistool!AQ39,Pistool!AZ39,Pistool!BI39,Pistool!BR39,Pistool!CA39,Pistool!CJ39,Pistool!CS39,Pistool!DB39),4),"-")</f>
        <v>-</v>
      </c>
      <c r="N66" s="202" t="str">
        <f>IF(Pistool!EB39=1,LARGE((Pistool!I39,Pistool!P39,Pistool!Y39,Pistool!AH39,Pistool!AQ39,Pistool!AZ39,Pistool!BI39,Pistool!BR39,Pistool!CA39,Pistool!CJ39,Pistool!CS39,Pistool!DB39),5),"-")</f>
        <v>-</v>
      </c>
      <c r="O66" s="202">
        <f t="shared" si="3"/>
        <v>0</v>
      </c>
      <c r="P66" s="216"/>
    </row>
    <row r="67" spans="2:16" ht="12" thickBot="1">
      <c r="B67" s="219" t="str">
        <f>Pistool!A40</f>
        <v>E</v>
      </c>
      <c r="C67" s="202">
        <f>Pistool!B40</f>
        <v>41</v>
      </c>
      <c r="D67" s="220" t="str">
        <f>Pistool!C40</f>
        <v>J. Koenis</v>
      </c>
      <c r="E67" s="221">
        <f>Pistool!D40</f>
        <v>20</v>
      </c>
      <c r="F67" s="222">
        <f>Pistool!DH40</f>
        <v>72.55</v>
      </c>
      <c r="G67" s="271"/>
      <c r="H67" s="271"/>
      <c r="I67" s="268" t="str">
        <f t="shared" si="2"/>
        <v> </v>
      </c>
      <c r="J67" s="201">
        <f>IF(Pistool!EB40=1,LARGE((Pistool!I40,Pistool!P40,Pistool!Y40,Pistool!AH40,Pistool!AQ40,Pistool!AZ40,Pistool!BI40,Pistool!BR40,Pistool!CA40,Pistool!CJ40,Pistool!CS40,Pistool!DB40),1),"-")</f>
        <v>304</v>
      </c>
      <c r="K67" s="202">
        <f>IF(Pistool!EB40=1,LARGE((Pistool!I40,Pistool!P40,Pistool!Y40,Pistool!AH40,Pistool!AQ40,Pistool!AZ40,Pistool!BI40,Pistool!BR40,Pistool!CA40,Pistool!CJ40,Pistool!CS40,Pistool!DB40),2),"-")</f>
        <v>301</v>
      </c>
      <c r="L67" s="202">
        <f>IF(Pistool!EB40=1,LARGE((Pistool!I40,Pistool!P40,Pistool!Y40,Pistool!AH40,Pistool!AQ40,Pistool!AZ40,Pistool!BI40,Pistool!BR40,Pistool!CA40,Pistool!CJ40,Pistool!CS40,Pistool!DB40),3),"-")</f>
        <v>292</v>
      </c>
      <c r="M67" s="202">
        <f>IF(Pistool!EB40=1,LARGE((Pistool!I40,Pistool!P40,Pistool!Y40,Pistool!AH40,Pistool!AQ40,Pistool!AZ40,Pistool!BI40,Pistool!BR40,Pistool!CA40,Pistool!CJ40,Pistool!CS40,Pistool!DB40),4),"-")</f>
        <v>281</v>
      </c>
      <c r="N67" s="202">
        <f>IF(Pistool!EB40=1,LARGE((Pistool!I40,Pistool!P40,Pistool!Y40,Pistool!AH40,Pistool!AQ40,Pistool!AZ40,Pistool!BI40,Pistool!BR40,Pistool!CA40,Pistool!CJ40,Pistool!CS40,Pistool!DB40),5),"-")</f>
        <v>273</v>
      </c>
      <c r="O67" s="202">
        <f t="shared" si="3"/>
        <v>1451</v>
      </c>
      <c r="P67" s="216" t="s">
        <v>139</v>
      </c>
    </row>
    <row r="68" spans="2:16" ht="12" thickBot="1">
      <c r="B68" s="219" t="str">
        <f>Pistool!A41</f>
        <v>E</v>
      </c>
      <c r="C68" s="202">
        <f>Pistool!B41</f>
        <v>54</v>
      </c>
      <c r="D68" s="220" t="str">
        <f>Pistool!C41</f>
        <v>J. Meester</v>
      </c>
      <c r="E68" s="221">
        <f>Pistool!D41</f>
      </c>
      <c r="F68" s="222">
        <f>Pistool!DH41</f>
        <v>0</v>
      </c>
      <c r="G68" s="271"/>
      <c r="H68" s="271"/>
      <c r="I68" s="268" t="str">
        <f t="shared" si="2"/>
        <v> </v>
      </c>
      <c r="J68" s="201" t="str">
        <f>IF(Pistool!EB41=1,LARGE((Pistool!I41,Pistool!P41,Pistool!Y41,Pistool!AH41,Pistool!AQ41,Pistool!AZ41,Pistool!BI41,Pistool!BR41,Pistool!CA41,Pistool!CJ41,Pistool!CS41,Pistool!DB41),1),"-")</f>
        <v>-</v>
      </c>
      <c r="K68" s="202" t="str">
        <f>IF(Pistool!EB41=1,LARGE((Pistool!I41,Pistool!P41,Pistool!Y41,Pistool!AH41,Pistool!AQ41,Pistool!AZ41,Pistool!BI41,Pistool!BR41,Pistool!CA41,Pistool!CJ41,Pistool!CS41,Pistool!DB41),2),"-")</f>
        <v>-</v>
      </c>
      <c r="L68" s="202" t="str">
        <f>IF(Pistool!EB41=1,LARGE((Pistool!I41,Pistool!P41,Pistool!Y41,Pistool!AH41,Pistool!AQ41,Pistool!AZ41,Pistool!BI41,Pistool!BR41,Pistool!CA41,Pistool!CJ41,Pistool!CS41,Pistool!DB41),3),"-")</f>
        <v>-</v>
      </c>
      <c r="M68" s="202" t="str">
        <f>IF(Pistool!EB41=1,LARGE((Pistool!I41,Pistool!P41,Pistool!Y41,Pistool!AH41,Pistool!AQ41,Pistool!AZ41,Pistool!BI41,Pistool!BR41,Pistool!CA41,Pistool!CJ41,Pistool!CS41,Pistool!DB41),4),"-")</f>
        <v>-</v>
      </c>
      <c r="N68" s="202" t="str">
        <f>IF(Pistool!EB41=1,LARGE((Pistool!I41,Pistool!P41,Pistool!Y41,Pistool!AH41,Pistool!AQ41,Pistool!AZ41,Pistool!BI41,Pistool!BR41,Pistool!CA41,Pistool!CJ41,Pistool!CS41,Pistool!DB41),5),"-")</f>
        <v>-</v>
      </c>
      <c r="O68" s="202">
        <f t="shared" si="3"/>
        <v>0</v>
      </c>
      <c r="P68" s="216"/>
    </row>
    <row r="69" spans="2:16" ht="12" thickBot="1">
      <c r="B69" s="219" t="str">
        <f>Pistool!A42</f>
        <v>E</v>
      </c>
      <c r="C69" s="202">
        <f>Pistool!B42</f>
        <v>59</v>
      </c>
      <c r="D69" s="220" t="str">
        <f>Pistool!C42</f>
        <v>M. Oud</v>
      </c>
      <c r="E69" s="221">
        <f>Pistool!D42</f>
        <v>5</v>
      </c>
      <c r="F69" s="222">
        <f>Pistool!DH42</f>
        <v>86.6</v>
      </c>
      <c r="G69" s="271"/>
      <c r="H69" s="271"/>
      <c r="I69" s="268" t="str">
        <f t="shared" si="2"/>
        <v> </v>
      </c>
      <c r="J69" s="201" t="str">
        <f>IF(Pistool!EB42=1,LARGE((Pistool!I42,Pistool!P42,Pistool!Y42,Pistool!AH42,Pistool!AQ42,Pistool!AZ42,Pistool!BI42,Pistool!BR42,Pistool!CA42,Pistool!CJ42,Pistool!CS42,Pistool!DB42),1),"-")</f>
        <v>-</v>
      </c>
      <c r="K69" s="202" t="str">
        <f>IF(Pistool!EB42=1,LARGE((Pistool!I42,Pistool!P42,Pistool!Y42,Pistool!AH42,Pistool!AQ42,Pistool!AZ42,Pistool!BI42,Pistool!BR42,Pistool!CA42,Pistool!CJ42,Pistool!CS42,Pistool!DB42),2),"-")</f>
        <v>-</v>
      </c>
      <c r="L69" s="202" t="str">
        <f>IF(Pistool!EB42=1,LARGE((Pistool!I42,Pistool!P42,Pistool!Y42,Pistool!AH42,Pistool!AQ42,Pistool!AZ42,Pistool!BI42,Pistool!BR42,Pistool!CA42,Pistool!CJ42,Pistool!CS42,Pistool!DB42),3),"-")</f>
        <v>-</v>
      </c>
      <c r="M69" s="202" t="str">
        <f>IF(Pistool!EB42=1,LARGE((Pistool!I42,Pistool!P42,Pistool!Y42,Pistool!AH42,Pistool!AQ42,Pistool!AZ42,Pistool!BI42,Pistool!BR42,Pistool!CA42,Pistool!CJ42,Pistool!CS42,Pistool!DB42),4),"-")</f>
        <v>-</v>
      </c>
      <c r="N69" s="202" t="str">
        <f>IF(Pistool!EB42=1,LARGE((Pistool!I42,Pistool!P42,Pistool!Y42,Pistool!AH42,Pistool!AQ42,Pistool!AZ42,Pistool!BI42,Pistool!BR42,Pistool!CA42,Pistool!CJ42,Pistool!CS42,Pistool!DB42),5),"-")</f>
        <v>-</v>
      </c>
      <c r="O69" s="202">
        <f t="shared" si="3"/>
        <v>0</v>
      </c>
      <c r="P69" s="216"/>
    </row>
    <row r="70" spans="2:16" ht="12" thickBot="1">
      <c r="B70" s="219" t="str">
        <f>Pistool!A43</f>
        <v>E</v>
      </c>
      <c r="C70" s="202">
        <f>Pistool!B43</f>
        <v>61</v>
      </c>
      <c r="D70" s="220" t="str">
        <f>Pistool!C43</f>
        <v>A. Scholte</v>
      </c>
      <c r="E70" s="221">
        <f>Pistool!D43</f>
      </c>
      <c r="F70" s="222">
        <f>Pistool!DH43</f>
        <v>0</v>
      </c>
      <c r="G70" s="271"/>
      <c r="H70" s="271"/>
      <c r="I70" s="268" t="str">
        <f t="shared" si="2"/>
        <v> </v>
      </c>
      <c r="J70" s="201" t="str">
        <f>IF(Pistool!EB43=1,LARGE((Pistool!I43,Pistool!P43,Pistool!Y43,Pistool!AH43,Pistool!AQ43,Pistool!AZ43,Pistool!BI43,Pistool!BR43,Pistool!CA43,Pistool!CJ43,Pistool!CS43,Pistool!DB43),1),"-")</f>
        <v>-</v>
      </c>
      <c r="K70" s="202" t="str">
        <f>IF(Pistool!EB43=1,LARGE((Pistool!I43,Pistool!P43,Pistool!Y43,Pistool!AH43,Pistool!AQ43,Pistool!AZ43,Pistool!BI43,Pistool!BR43,Pistool!CA43,Pistool!CJ43,Pistool!CS43,Pistool!DB43),2),"-")</f>
        <v>-</v>
      </c>
      <c r="L70" s="202" t="str">
        <f>IF(Pistool!EB43=1,LARGE((Pistool!I43,Pistool!P43,Pistool!Y43,Pistool!AH43,Pistool!AQ43,Pistool!AZ43,Pistool!BI43,Pistool!BR43,Pistool!CA43,Pistool!CJ43,Pistool!CS43,Pistool!DB43),3),"-")</f>
        <v>-</v>
      </c>
      <c r="M70" s="202" t="str">
        <f>IF(Pistool!EB43=1,LARGE((Pistool!I43,Pistool!P43,Pistool!Y43,Pistool!AH43,Pistool!AQ43,Pistool!AZ43,Pistool!BI43,Pistool!BR43,Pistool!CA43,Pistool!CJ43,Pistool!CS43,Pistool!DB43),4),"-")</f>
        <v>-</v>
      </c>
      <c r="N70" s="202" t="str">
        <f>IF(Pistool!EB43=1,LARGE((Pistool!I43,Pistool!P43,Pistool!Y43,Pistool!AH43,Pistool!AQ43,Pistool!AZ43,Pistool!BI43,Pistool!BR43,Pistool!CA43,Pistool!CJ43,Pistool!CS43,Pistool!DB43),5),"-")</f>
        <v>-</v>
      </c>
      <c r="O70" s="202">
        <f t="shared" si="3"/>
        <v>0</v>
      </c>
      <c r="P70" s="216"/>
    </row>
    <row r="71" spans="2:16" ht="12" thickBot="1">
      <c r="B71" s="219" t="str">
        <f>Pistool!A44</f>
        <v>E</v>
      </c>
      <c r="C71" s="202">
        <f>Pistool!B44</f>
        <v>62</v>
      </c>
      <c r="D71" s="220" t="str">
        <f>Pistool!C44</f>
        <v>P.P.D. Ligthart</v>
      </c>
      <c r="E71" s="221">
        <f>Pistool!D44</f>
        <v>3</v>
      </c>
      <c r="F71" s="222">
        <f>Pistool!DH44</f>
        <v>88</v>
      </c>
      <c r="G71" s="271"/>
      <c r="H71" s="271"/>
      <c r="I71" s="268" t="str">
        <f t="shared" si="2"/>
        <v> </v>
      </c>
      <c r="J71" s="201" t="str">
        <f>IF(Pistool!EB44=1,LARGE((Pistool!I44,Pistool!P44,Pistool!Y44,Pistool!AH44,Pistool!AQ44,Pistool!AZ44,Pistool!BI44,Pistool!BR44,Pistool!CA44,Pistool!CJ44,Pistool!CS44,Pistool!DB44),1),"-")</f>
        <v>-</v>
      </c>
      <c r="K71" s="202" t="str">
        <f>IF(Pistool!EB44=1,LARGE((Pistool!I44,Pistool!P44,Pistool!Y44,Pistool!AH44,Pistool!AQ44,Pistool!AZ44,Pistool!BI44,Pistool!BR44,Pistool!CA44,Pistool!CJ44,Pistool!CS44,Pistool!DB44),2),"-")</f>
        <v>-</v>
      </c>
      <c r="L71" s="202" t="str">
        <f>IF(Pistool!EB44=1,LARGE((Pistool!I44,Pistool!P44,Pistool!Y44,Pistool!AH44,Pistool!AQ44,Pistool!AZ44,Pistool!BI44,Pistool!BR44,Pistool!CA44,Pistool!CJ44,Pistool!CS44,Pistool!DB44),3),"-")</f>
        <v>-</v>
      </c>
      <c r="M71" s="202" t="str">
        <f>IF(Pistool!EB44=1,LARGE((Pistool!I44,Pistool!P44,Pistool!Y44,Pistool!AH44,Pistool!AQ44,Pistool!AZ44,Pistool!BI44,Pistool!BR44,Pistool!CA44,Pistool!CJ44,Pistool!CS44,Pistool!DB44),4),"-")</f>
        <v>-</v>
      </c>
      <c r="N71" s="202" t="str">
        <f>IF(Pistool!EB44=1,LARGE((Pistool!I44,Pistool!P44,Pistool!Y44,Pistool!AH44,Pistool!AQ44,Pistool!AZ44,Pistool!BI44,Pistool!BR44,Pistool!CA44,Pistool!CJ44,Pistool!CS44,Pistool!DB44),5),"-")</f>
        <v>-</v>
      </c>
      <c r="O71" s="202">
        <f t="shared" si="3"/>
        <v>0</v>
      </c>
      <c r="P71" s="216"/>
    </row>
    <row r="72" spans="2:16" ht="12" thickBot="1">
      <c r="B72" s="219" t="str">
        <f>Pistool!A45</f>
        <v>E</v>
      </c>
      <c r="C72" s="202">
        <f>Pistool!B45</f>
        <v>65</v>
      </c>
      <c r="D72" s="220" t="str">
        <f>Pistool!C45</f>
        <v>H. Pasterkamp</v>
      </c>
      <c r="E72" s="221">
        <f>Pistool!D45</f>
        <v>28</v>
      </c>
      <c r="F72" s="222">
        <f>Pistool!DH45</f>
        <v>79.39285714285714</v>
      </c>
      <c r="G72" s="271"/>
      <c r="H72" s="271">
        <v>88</v>
      </c>
      <c r="I72" s="268">
        <f t="shared" si="2"/>
        <v>8.607142857142861</v>
      </c>
      <c r="J72" s="201">
        <f>IF(Pistool!EB45=1,LARGE((Pistool!I45,Pistool!P45,Pistool!Y45,Pistool!AH45,Pistool!AQ45,Pistool!AZ45,Pistool!BI45,Pistool!BR45,Pistool!CA45,Pistool!CJ45,Pistool!CS45,Pistool!DB45),1),"-")</f>
        <v>355</v>
      </c>
      <c r="K72" s="202">
        <f>IF(Pistool!EB45=1,LARGE((Pistool!I45,Pistool!P45,Pistool!Y45,Pistool!AH45,Pistool!AQ45,Pistool!AZ45,Pistool!BI45,Pistool!BR45,Pistool!CA45,Pistool!CJ45,Pistool!CS45,Pistool!DB45),2),"-")</f>
        <v>336</v>
      </c>
      <c r="L72" s="202">
        <f>IF(Pistool!EB45=1,LARGE((Pistool!I45,Pistool!P45,Pistool!Y45,Pistool!AH45,Pistool!AQ45,Pistool!AZ45,Pistool!BI45,Pistool!BR45,Pistool!CA45,Pistool!CJ45,Pistool!CS45,Pistool!DB45),3),"-")</f>
        <v>336</v>
      </c>
      <c r="M72" s="202">
        <f>IF(Pistool!EB45=1,LARGE((Pistool!I45,Pistool!P45,Pistool!Y45,Pistool!AH45,Pistool!AQ45,Pistool!AZ45,Pistool!BI45,Pistool!BR45,Pistool!CA45,Pistool!CJ45,Pistool!CS45,Pistool!DB45),4),"-")</f>
        <v>326</v>
      </c>
      <c r="N72" s="202">
        <f>IF(Pistool!EB45=1,LARGE((Pistool!I45,Pistool!P45,Pistool!Y45,Pistool!AH45,Pistool!AQ45,Pistool!AZ45,Pistool!BI45,Pistool!BR45,Pistool!CA45,Pistool!CJ45,Pistool!CS45,Pistool!DB45),5),"-")</f>
        <v>312</v>
      </c>
      <c r="O72" s="202">
        <f t="shared" si="3"/>
        <v>1665</v>
      </c>
      <c r="P72" s="216" t="s">
        <v>137</v>
      </c>
    </row>
    <row r="73" spans="2:16" ht="12" thickBot="1">
      <c r="B73" s="219" t="str">
        <f>Pistool!A46</f>
        <v>E</v>
      </c>
      <c r="C73" s="202">
        <f>Pistool!B46</f>
        <v>76</v>
      </c>
      <c r="D73" s="220" t="str">
        <f>Pistool!C46</f>
        <v>P. Lonis-Lenting</v>
      </c>
      <c r="E73" s="221">
        <f>Pistool!D46</f>
        <v>4</v>
      </c>
      <c r="F73" s="222">
        <f>Pistool!DH46</f>
        <v>78</v>
      </c>
      <c r="G73" s="271"/>
      <c r="H73" s="271"/>
      <c r="I73" s="268" t="str">
        <f t="shared" si="2"/>
        <v> </v>
      </c>
      <c r="J73" s="201" t="str">
        <f>IF(Pistool!EB46=1,LARGE((Pistool!I46,Pistool!P46,Pistool!Y46,Pistool!AH46,Pistool!AQ46,Pistool!AZ46,Pistool!BI46,Pistool!BR46,Pistool!CA46,Pistool!CJ46,Pistool!CS46,Pistool!DB46),1),"-")</f>
        <v>-</v>
      </c>
      <c r="K73" s="202" t="str">
        <f>IF(Pistool!EB46=1,LARGE((Pistool!I46,Pistool!P46,Pistool!Y46,Pistool!AH46,Pistool!AQ46,Pistool!AZ46,Pistool!BI46,Pistool!BR46,Pistool!CA46,Pistool!CJ46,Pistool!CS46,Pistool!DB46),2),"-")</f>
        <v>-</v>
      </c>
      <c r="L73" s="202" t="str">
        <f>IF(Pistool!EB46=1,LARGE((Pistool!I46,Pistool!P46,Pistool!Y46,Pistool!AH46,Pistool!AQ46,Pistool!AZ46,Pistool!BI46,Pistool!BR46,Pistool!CA46,Pistool!CJ46,Pistool!CS46,Pistool!DB46),3),"-")</f>
        <v>-</v>
      </c>
      <c r="M73" s="202" t="str">
        <f>IF(Pistool!EB46=1,LARGE((Pistool!I46,Pistool!P46,Pistool!Y46,Pistool!AH46,Pistool!AQ46,Pistool!AZ46,Pistool!BI46,Pistool!BR46,Pistool!CA46,Pistool!CJ46,Pistool!CS46,Pistool!DB46),4),"-")</f>
        <v>-</v>
      </c>
      <c r="N73" s="202" t="str">
        <f>IF(Pistool!EB46=1,LARGE((Pistool!I46,Pistool!P46,Pistool!Y46,Pistool!AH46,Pistool!AQ46,Pistool!AZ46,Pistool!BI46,Pistool!BR46,Pistool!CA46,Pistool!CJ46,Pistool!CS46,Pistool!DB46),5),"-")</f>
        <v>-</v>
      </c>
      <c r="O73" s="202">
        <f t="shared" si="3"/>
        <v>0</v>
      </c>
      <c r="P73" s="216"/>
    </row>
    <row r="74" spans="2:16" ht="12" thickBot="1">
      <c r="B74" s="219" t="str">
        <f>Pistool!A47</f>
        <v>E</v>
      </c>
      <c r="C74" s="202">
        <f>Pistool!B47</f>
        <v>77</v>
      </c>
      <c r="D74" s="220" t="str">
        <f>Pistool!C47</f>
        <v>D. Lonis</v>
      </c>
      <c r="E74" s="221">
        <f>Pistool!D47</f>
      </c>
      <c r="F74" s="222">
        <f>Pistool!DH47</f>
        <v>0</v>
      </c>
      <c r="G74" s="271"/>
      <c r="H74" s="271"/>
      <c r="I74" s="268" t="str">
        <f t="shared" si="2"/>
        <v> </v>
      </c>
      <c r="J74" s="201" t="str">
        <f>IF(Pistool!EB47=1,LARGE((Pistool!I47,Pistool!P47,Pistool!Y47,Pistool!AH47,Pistool!AQ47,Pistool!AZ47,Pistool!BI47,Pistool!BR47,Pistool!CA47,Pistool!CJ47,Pistool!CS47,Pistool!DB47),1),"-")</f>
        <v>-</v>
      </c>
      <c r="K74" s="202" t="str">
        <f>IF(Pistool!EB47=1,LARGE((Pistool!I47,Pistool!P47,Pistool!Y47,Pistool!AH47,Pistool!AQ47,Pistool!AZ47,Pistool!BI47,Pistool!BR47,Pistool!CA47,Pistool!CJ47,Pistool!CS47,Pistool!DB47),2),"-")</f>
        <v>-</v>
      </c>
      <c r="L74" s="202" t="str">
        <f>IF(Pistool!EB47=1,LARGE((Pistool!I47,Pistool!P47,Pistool!Y47,Pistool!AH47,Pistool!AQ47,Pistool!AZ47,Pistool!BI47,Pistool!BR47,Pistool!CA47,Pistool!CJ47,Pistool!CS47,Pistool!DB47),3),"-")</f>
        <v>-</v>
      </c>
      <c r="M74" s="202" t="str">
        <f>IF(Pistool!EB47=1,LARGE((Pistool!I47,Pistool!P47,Pistool!Y47,Pistool!AH47,Pistool!AQ47,Pistool!AZ47,Pistool!BI47,Pistool!BR47,Pistool!CA47,Pistool!CJ47,Pistool!CS47,Pistool!DB47),4),"-")</f>
        <v>-</v>
      </c>
      <c r="N74" s="202" t="str">
        <f>IF(Pistool!EB47=1,LARGE((Pistool!I47,Pistool!P47,Pistool!Y47,Pistool!AH47,Pistool!AQ47,Pistool!AZ47,Pistool!BI47,Pistool!BR47,Pistool!CA47,Pistool!CJ47,Pistool!CS47,Pistool!DB47),5),"-")</f>
        <v>-</v>
      </c>
      <c r="O74" s="202">
        <f t="shared" si="3"/>
        <v>0</v>
      </c>
      <c r="P74" s="216"/>
    </row>
    <row r="75" spans="2:16" ht="12" thickBot="1">
      <c r="B75" s="219" t="str">
        <f>Pistool!A48</f>
        <v>E</v>
      </c>
      <c r="C75" s="202">
        <f>Pistool!B48</f>
        <v>80</v>
      </c>
      <c r="D75" s="220" t="str">
        <f>Pistool!C48</f>
        <v>F.J. Scholte</v>
      </c>
      <c r="E75" s="221">
        <f>Pistool!D48</f>
        <v>23</v>
      </c>
      <c r="F75" s="222">
        <f>Pistool!DH48</f>
        <v>81.21739130434783</v>
      </c>
      <c r="G75" s="271"/>
      <c r="H75" s="271">
        <v>85</v>
      </c>
      <c r="I75" s="268">
        <f t="shared" si="2"/>
        <v>3.782608695652172</v>
      </c>
      <c r="J75" s="201">
        <f>IF(Pistool!EB48=1,LARGE((Pistool!I48,Pistool!P48,Pistool!Y48,Pistool!AH48,Pistool!AQ48,Pistool!AZ48,Pistool!BI48,Pistool!BR48,Pistool!CA48,Pistool!CJ48,Pistool!CS48,Pistool!DB48),1),"-")</f>
        <v>369</v>
      </c>
      <c r="K75" s="202">
        <f>IF(Pistool!EB48=1,LARGE((Pistool!I48,Pistool!P48,Pistool!Y48,Pistool!AH48,Pistool!AQ48,Pistool!AZ48,Pistool!BI48,Pistool!BR48,Pistool!CA48,Pistool!CJ48,Pistool!CS48,Pistool!DB48),2),"-")</f>
        <v>339</v>
      </c>
      <c r="L75" s="202">
        <f>IF(Pistool!EB48=1,LARGE((Pistool!I48,Pistool!P48,Pistool!Y48,Pistool!AH48,Pistool!AQ48,Pistool!AZ48,Pistool!BI48,Pistool!BR48,Pistool!CA48,Pistool!CJ48,Pistool!CS48,Pistool!DB48),3),"-")</f>
        <v>320</v>
      </c>
      <c r="M75" s="202">
        <f>IF(Pistool!EB48=1,LARGE((Pistool!I48,Pistool!P48,Pistool!Y48,Pistool!AH48,Pistool!AQ48,Pistool!AZ48,Pistool!BI48,Pistool!BR48,Pistool!CA48,Pistool!CJ48,Pistool!CS48,Pistool!DB48),4),"-")</f>
        <v>303</v>
      </c>
      <c r="N75" s="202">
        <f>IF(Pistool!EB48=1,LARGE((Pistool!I48,Pistool!P48,Pistool!Y48,Pistool!AH48,Pistool!AQ48,Pistool!AZ48,Pistool!BI48,Pistool!BR48,Pistool!CA48,Pistool!CJ48,Pistool!CS48,Pistool!DB48),5),"-")</f>
        <v>297</v>
      </c>
      <c r="O75" s="202">
        <f t="shared" si="3"/>
        <v>1628</v>
      </c>
      <c r="P75" s="216" t="s">
        <v>138</v>
      </c>
    </row>
    <row r="76" spans="2:16" ht="11.25">
      <c r="B76" s="219">
        <f>Pistool!A49</f>
        <v>0</v>
      </c>
      <c r="C76" s="202">
        <f>Pistool!B49</f>
        <v>8</v>
      </c>
      <c r="D76" s="220" t="str">
        <f>Pistool!C49</f>
        <v>T. Tabak</v>
      </c>
      <c r="E76" s="221">
        <f>Pistool!D49</f>
      </c>
      <c r="F76" s="222">
        <f>Pistool!DH49</f>
        <v>0</v>
      </c>
      <c r="G76" s="271"/>
      <c r="H76" s="271"/>
      <c r="I76" s="268" t="str">
        <f t="shared" si="2"/>
        <v> </v>
      </c>
      <c r="J76" s="201" t="str">
        <f>IF(Pistool!EB49=1,LARGE((Pistool!I49,Pistool!P49,Pistool!Y49,Pistool!AH49,Pistool!AQ49,Pistool!AZ49,Pistool!BI49,Pistool!BR49,Pistool!CA49,Pistool!CJ49,Pistool!CS49,Pistool!DB49),1),"-")</f>
        <v>-</v>
      </c>
      <c r="K76" s="202" t="str">
        <f>IF(Pistool!EB49=1,LARGE((Pistool!I49,Pistool!P49,Pistool!Y49,Pistool!AH49,Pistool!AQ49,Pistool!AZ49,Pistool!BI49,Pistool!BR49,Pistool!CA49,Pistool!CJ49,Pistool!CS49,Pistool!DB49),2),"-")</f>
        <v>-</v>
      </c>
      <c r="L76" s="202" t="str">
        <f>IF(Pistool!EB49=1,LARGE((Pistool!I49,Pistool!P49,Pistool!Y49,Pistool!AH49,Pistool!AQ49,Pistool!AZ49,Pistool!BI49,Pistool!BR49,Pistool!CA49,Pistool!CJ49,Pistool!CS49,Pistool!DB49),3),"-")</f>
        <v>-</v>
      </c>
      <c r="M76" s="202" t="str">
        <f>IF(Pistool!EB49=1,LARGE((Pistool!I49,Pistool!P49,Pistool!Y49,Pistool!AH49,Pistool!AQ49,Pistool!AZ49,Pistool!BI49,Pistool!BR49,Pistool!CA49,Pistool!CJ49,Pistool!CS49,Pistool!DB49),4),"-")</f>
        <v>-</v>
      </c>
      <c r="N76" s="202" t="str">
        <f>IF(Pistool!EB49=1,LARGE((Pistool!I49,Pistool!P49,Pistool!Y49,Pistool!AH49,Pistool!AQ49,Pistool!AZ49,Pistool!BI49,Pistool!BR49,Pistool!CA49,Pistool!CJ49,Pistool!CS49,Pistool!DB49),5),"-")</f>
        <v>-</v>
      </c>
      <c r="O76" s="202">
        <f t="shared" si="3"/>
        <v>0</v>
      </c>
      <c r="P76" s="216"/>
    </row>
    <row r="77" spans="2:16" ht="12" thickBot="1">
      <c r="B77" s="227">
        <f>Pistool!A50</f>
        <v>0</v>
      </c>
      <c r="C77" s="206">
        <f>Pistool!B50</f>
        <v>25</v>
      </c>
      <c r="D77" s="228" t="str">
        <f>Pistool!C50</f>
        <v>J. Moolevliet</v>
      </c>
      <c r="E77" s="229">
        <f>Pistool!D50</f>
      </c>
      <c r="F77" s="230">
        <f>Pistool!DH50</f>
        <v>0</v>
      </c>
      <c r="G77" s="271"/>
      <c r="H77" s="271"/>
      <c r="I77" s="268" t="str">
        <f t="shared" si="2"/>
        <v> </v>
      </c>
      <c r="J77" s="205" t="str">
        <f>IF(Pistool!EB50=1,LARGE((Pistool!I50,Pistool!P50,Pistool!Y50,Pistool!AH50,Pistool!AQ50,Pistool!AZ50,Pistool!BI50,Pistool!BR50,Pistool!CA50,Pistool!CJ50,Pistool!CS50,Pistool!DB50),1),"-")</f>
        <v>-</v>
      </c>
      <c r="K77" s="206" t="str">
        <f>IF(Pistool!EB50=1,LARGE((Pistool!I50,Pistool!P50,Pistool!Y50,Pistool!AH50,Pistool!AQ50,Pistool!AZ50,Pistool!BI50,Pistool!BR50,Pistool!CA50,Pistool!CJ50,Pistool!CS50,Pistool!DB50),2),"-")</f>
        <v>-</v>
      </c>
      <c r="L77" s="206" t="str">
        <f>IF(Pistool!EB50=1,LARGE((Pistool!I50,Pistool!P50,Pistool!Y50,Pistool!AH50,Pistool!AQ50,Pistool!AZ50,Pistool!BI50,Pistool!BR50,Pistool!CA50,Pistool!CJ50,Pistool!CS50,Pistool!DB50),3),"-")</f>
        <v>-</v>
      </c>
      <c r="M77" s="206" t="str">
        <f>IF(Pistool!EB50=1,LARGE((Pistool!I50,Pistool!P50,Pistool!Y50,Pistool!AH50,Pistool!AQ50,Pistool!AZ50,Pistool!BI50,Pistool!BR50,Pistool!CA50,Pistool!CJ50,Pistool!CS50,Pistool!DB50),4),"-")</f>
        <v>-</v>
      </c>
      <c r="N77" s="206" t="str">
        <f>IF(Pistool!EB50=1,LARGE((Pistool!I50,Pistool!P50,Pistool!Y50,Pistool!AH50,Pistool!AQ50,Pistool!AZ50,Pistool!BI50,Pistool!BR50,Pistool!CA50,Pistool!CJ50,Pistool!CS50,Pistool!DB50),5),"-")</f>
        <v>-</v>
      </c>
      <c r="O77" s="206">
        <f>SUM(J77:N77)</f>
        <v>0</v>
      </c>
      <c r="P77" s="217"/>
    </row>
    <row r="78" ht="11.25">
      <c r="I78" s="268"/>
    </row>
    <row r="79" spans="4:9" ht="12" thickBot="1">
      <c r="D79" s="208" t="str">
        <f>Karabijn!B1</f>
        <v>KLEIN KALIBER KARABIJN STAAND</v>
      </c>
      <c r="I79" s="268"/>
    </row>
    <row r="80" spans="2:16" ht="12" thickBot="1">
      <c r="B80" s="1"/>
      <c r="C80" s="6"/>
      <c r="D80" s="2"/>
      <c r="E80" s="20" t="s">
        <v>13</v>
      </c>
      <c r="F80" s="209" t="s">
        <v>77</v>
      </c>
      <c r="G80" s="242"/>
      <c r="H80" s="242"/>
      <c r="I80" s="268"/>
      <c r="J80" s="210" t="s">
        <v>109</v>
      </c>
      <c r="K80" s="211"/>
      <c r="L80" s="211"/>
      <c r="M80" s="211"/>
      <c r="N80" s="209"/>
      <c r="O80" s="212" t="s">
        <v>110</v>
      </c>
      <c r="P80" s="212" t="s">
        <v>111</v>
      </c>
    </row>
    <row r="81" spans="2:16" ht="12" thickBot="1">
      <c r="B81" s="29" t="s">
        <v>16</v>
      </c>
      <c r="C81" s="29" t="s">
        <v>17</v>
      </c>
      <c r="D81" s="200" t="s">
        <v>18</v>
      </c>
      <c r="E81" s="32" t="s">
        <v>108</v>
      </c>
      <c r="F81" s="218" t="s">
        <v>107</v>
      </c>
      <c r="G81" s="242"/>
      <c r="H81" s="242"/>
      <c r="I81" s="268"/>
      <c r="J81" s="213">
        <v>1</v>
      </c>
      <c r="K81" s="213">
        <v>2</v>
      </c>
      <c r="L81" s="213">
        <v>3</v>
      </c>
      <c r="M81" s="213">
        <v>4</v>
      </c>
      <c r="N81" s="213">
        <v>5</v>
      </c>
      <c r="O81" s="214"/>
      <c r="P81" s="214"/>
    </row>
    <row r="82" spans="2:16" ht="11.25">
      <c r="B82" s="219" t="str">
        <f>Karabijn!A6</f>
        <v>A</v>
      </c>
      <c r="C82" s="202">
        <f>Karabijn!B6</f>
        <v>5</v>
      </c>
      <c r="D82" s="220" t="str">
        <f>Karabijn!C6</f>
        <v>R. Hoving</v>
      </c>
      <c r="E82" s="221">
        <f>Karabijn!D6</f>
        <v>31</v>
      </c>
      <c r="F82" s="222">
        <f>Karabijn!DH6</f>
        <v>124.7741935483871</v>
      </c>
      <c r="G82" s="271"/>
      <c r="H82" s="271">
        <v>122</v>
      </c>
      <c r="I82" s="268">
        <f aca="true" t="shared" si="4" ref="I82:I96">IF(H82=""," ",SUM(H82-F82))</f>
        <v>-2.774193548387103</v>
      </c>
      <c r="J82" s="201">
        <f>IF(Karabijn!EB6=1,LARGE((Karabijn!I6,Karabijn!P6,Karabijn!Y6,Karabijn!AH6,Karabijn!AQ6,Karabijn!AZ6,Karabijn!BI6,Karabijn!BR6,Karabijn!CA6,Karabijn!CJ6,Karabijn!CS6,Karabijn!DB6),1),"-")</f>
        <v>519</v>
      </c>
      <c r="K82" s="202">
        <f>IF(Karabijn!EB6=1,LARGE((Karabijn!I6,Karabijn!P6,Karabijn!Y6,Karabijn!AH6,Karabijn!AQ6,Karabijn!AZ6,Karabijn!BI6,Karabijn!BR6,Karabijn!CA6,Karabijn!CJ6,Karabijn!CS6,Karabijn!DB6),2),"-")</f>
        <v>506</v>
      </c>
      <c r="L82" s="202">
        <f>IF(Karabijn!EB6=1,LARGE((Karabijn!I6,Karabijn!P6,Karabijn!Y6,Karabijn!AH6,Karabijn!AQ6,Karabijn!AZ6,Karabijn!BI6,Karabijn!BR6,Karabijn!CA6,Karabijn!CJ6,Karabijn!CS6,Karabijn!DB6),3),"-")</f>
        <v>500</v>
      </c>
      <c r="M82" s="202">
        <f>IF(Karabijn!EB6=1,LARGE((Karabijn!I6,Karabijn!P6,Karabijn!Y6,Karabijn!AH6,Karabijn!AQ6,Karabijn!AZ6,Karabijn!BI6,Karabijn!BR6,Karabijn!CA6,Karabijn!CJ6,Karabijn!CS6,Karabijn!DB6),4),"-")</f>
        <v>497</v>
      </c>
      <c r="N82" s="202">
        <f>IF(Karabijn!EB6=1,LARGE((Karabijn!I6,Karabijn!P6,Karabijn!Y6,Karabijn!AH6,Karabijn!AQ6,Karabijn!AZ6,Karabijn!BI6,Karabijn!BR6,Karabijn!CA6,Karabijn!CJ6,Karabijn!CS6,Karabijn!DB6),5),"-")</f>
        <v>496</v>
      </c>
      <c r="O82" s="202">
        <f>SUM(J82:N82)</f>
        <v>2518</v>
      </c>
      <c r="P82" s="215" t="s">
        <v>141</v>
      </c>
    </row>
    <row r="83" spans="2:16" ht="11.25">
      <c r="B83" s="223" t="str">
        <f>Karabijn!A7</f>
        <v>A</v>
      </c>
      <c r="C83" s="204">
        <f>Karabijn!B7</f>
        <v>6</v>
      </c>
      <c r="D83" s="224" t="str">
        <f>Karabijn!C7</f>
        <v>R. Burgstra</v>
      </c>
      <c r="E83" s="225">
        <f>Karabijn!D7</f>
      </c>
      <c r="F83" s="226">
        <f>Karabijn!DH7</f>
        <v>0</v>
      </c>
      <c r="G83" s="271"/>
      <c r="H83" s="271"/>
      <c r="I83" s="268" t="str">
        <f t="shared" si="4"/>
        <v> </v>
      </c>
      <c r="J83" s="203" t="str">
        <f>IF(Karabijn!EB7=1,LARGE((Karabijn!I7,Karabijn!P7,Karabijn!Y7,Karabijn!AH7,Karabijn!AQ7,Karabijn!AZ7,Karabijn!BI7,Karabijn!BR7,Karabijn!CA7,Karabijn!CJ7,Karabijn!CS7,Karabijn!DB7),1),"-")</f>
        <v>-</v>
      </c>
      <c r="K83" s="204" t="str">
        <f>IF(Karabijn!EB7=1,LARGE((Karabijn!I7,Karabijn!P7,Karabijn!Y7,Karabijn!AH7,Karabijn!AQ7,Karabijn!AZ7,Karabijn!BI7,Karabijn!BR7,Karabijn!CA7,Karabijn!CJ7,Karabijn!CS7,Karabijn!DB7),2),"-")</f>
        <v>-</v>
      </c>
      <c r="L83" s="204" t="str">
        <f>IF(Karabijn!EB7=1,LARGE((Karabijn!I7,Karabijn!P7,Karabijn!Y7,Karabijn!AH7,Karabijn!AQ7,Karabijn!AZ7,Karabijn!BI7,Karabijn!BR7,Karabijn!CA7,Karabijn!CJ7,Karabijn!CS7,Karabijn!DB7),3),"-")</f>
        <v>-</v>
      </c>
      <c r="M83" s="204" t="str">
        <f>IF(Karabijn!EB7=1,LARGE((Karabijn!I7,Karabijn!P7,Karabijn!Y7,Karabijn!AH7,Karabijn!AQ7,Karabijn!AZ7,Karabijn!BI7,Karabijn!BR7,Karabijn!CA7,Karabijn!CJ7,Karabijn!CS7,Karabijn!DB7),4),"-")</f>
        <v>-</v>
      </c>
      <c r="N83" s="204" t="str">
        <f>IF(Karabijn!EB7=1,LARGE((Karabijn!I7,Karabijn!P7,Karabijn!Y7,Karabijn!AH7,Karabijn!AQ7,Karabijn!AZ7,Karabijn!BI7,Karabijn!BR7,Karabijn!CA7,Karabijn!CJ7,Karabijn!CS7,Karabijn!DB7),5),"-")</f>
        <v>-</v>
      </c>
      <c r="O83" s="204">
        <f aca="true" t="shared" si="5" ref="O83:O96">SUM(J83:N83)</f>
        <v>0</v>
      </c>
      <c r="P83" s="216"/>
    </row>
    <row r="84" spans="2:16" ht="11.25">
      <c r="B84" s="223" t="str">
        <f>Karabijn!A8</f>
        <v>A</v>
      </c>
      <c r="C84" s="204">
        <f>Karabijn!B8</f>
        <v>10</v>
      </c>
      <c r="D84" s="224" t="str">
        <f>Karabijn!C8</f>
        <v>P. Kuin</v>
      </c>
      <c r="E84" s="225">
        <f>Karabijn!D8</f>
      </c>
      <c r="F84" s="226">
        <f>Karabijn!DH8</f>
        <v>0</v>
      </c>
      <c r="G84" s="271"/>
      <c r="H84" s="271"/>
      <c r="I84" s="268" t="str">
        <f t="shared" si="4"/>
        <v> </v>
      </c>
      <c r="J84" s="203" t="str">
        <f>IF(Karabijn!EB8=1,LARGE((Karabijn!I8,Karabijn!P8,Karabijn!Y8,Karabijn!AH8,Karabijn!AQ8,Karabijn!AZ8,Karabijn!BI8,Karabijn!BR8,Karabijn!CA8,Karabijn!CJ8,Karabijn!CS8,Karabijn!DB8),1),"-")</f>
        <v>-</v>
      </c>
      <c r="K84" s="204" t="str">
        <f>IF(Karabijn!EB8=1,LARGE((Karabijn!I8,Karabijn!P8,Karabijn!Y8,Karabijn!AH8,Karabijn!AQ8,Karabijn!AZ8,Karabijn!BI8,Karabijn!BR8,Karabijn!CA8,Karabijn!CJ8,Karabijn!CS8,Karabijn!DB8),2),"-")</f>
        <v>-</v>
      </c>
      <c r="L84" s="204" t="str">
        <f>IF(Karabijn!EB8=1,LARGE((Karabijn!I8,Karabijn!P8,Karabijn!Y8,Karabijn!AH8,Karabijn!AQ8,Karabijn!AZ8,Karabijn!BI8,Karabijn!BR8,Karabijn!CA8,Karabijn!CJ8,Karabijn!CS8,Karabijn!DB8),3),"-")</f>
        <v>-</v>
      </c>
      <c r="M84" s="204" t="str">
        <f>IF(Karabijn!EB8=1,LARGE((Karabijn!I8,Karabijn!P8,Karabijn!Y8,Karabijn!AH8,Karabijn!AQ8,Karabijn!AZ8,Karabijn!BI8,Karabijn!BR8,Karabijn!CA8,Karabijn!CJ8,Karabijn!CS8,Karabijn!DB8),4),"-")</f>
        <v>-</v>
      </c>
      <c r="N84" s="204" t="str">
        <f>IF(Karabijn!EB8=1,LARGE((Karabijn!I8,Karabijn!P8,Karabijn!Y8,Karabijn!AH8,Karabijn!AQ8,Karabijn!AZ8,Karabijn!BI8,Karabijn!BR8,Karabijn!CA8,Karabijn!CJ8,Karabijn!CS8,Karabijn!DB8),5),"-")</f>
        <v>-</v>
      </c>
      <c r="O84" s="204">
        <f t="shared" si="5"/>
        <v>0</v>
      </c>
      <c r="P84" s="216"/>
    </row>
    <row r="85" spans="2:16" ht="11.25">
      <c r="B85" s="223" t="str">
        <f>Karabijn!A9</f>
        <v>A</v>
      </c>
      <c r="C85" s="204">
        <f>Karabijn!B9</f>
        <v>17</v>
      </c>
      <c r="D85" s="224" t="str">
        <f>Karabijn!C9</f>
        <v>A. Woerlee</v>
      </c>
      <c r="E85" s="225">
        <f>Karabijn!D9</f>
      </c>
      <c r="F85" s="226">
        <f>Karabijn!DH9</f>
        <v>0</v>
      </c>
      <c r="G85" s="271"/>
      <c r="H85" s="271"/>
      <c r="I85" s="268" t="str">
        <f t="shared" si="4"/>
        <v> </v>
      </c>
      <c r="J85" s="203" t="str">
        <f>IF(Karabijn!EB9=1,LARGE((Karabijn!I9,Karabijn!P9,Karabijn!Y9,Karabijn!AH9,Karabijn!AQ9,Karabijn!AZ9,Karabijn!BI9,Karabijn!BR9,Karabijn!CA9,Karabijn!CJ9,Karabijn!CS9,Karabijn!DB9),1),"-")</f>
        <v>-</v>
      </c>
      <c r="K85" s="204" t="str">
        <f>IF(Karabijn!EB9=1,LARGE((Karabijn!I9,Karabijn!P9,Karabijn!Y9,Karabijn!AH9,Karabijn!AQ9,Karabijn!AZ9,Karabijn!BI9,Karabijn!BR9,Karabijn!CA9,Karabijn!CJ9,Karabijn!CS9,Karabijn!DB9),2),"-")</f>
        <v>-</v>
      </c>
      <c r="L85" s="204" t="str">
        <f>IF(Karabijn!EB9=1,LARGE((Karabijn!I9,Karabijn!P9,Karabijn!Y9,Karabijn!AH9,Karabijn!AQ9,Karabijn!AZ9,Karabijn!BI9,Karabijn!BR9,Karabijn!CA9,Karabijn!CJ9,Karabijn!CS9,Karabijn!DB9),3),"-")</f>
        <v>-</v>
      </c>
      <c r="M85" s="204" t="str">
        <f>IF(Karabijn!EB9=1,LARGE((Karabijn!I9,Karabijn!P9,Karabijn!Y9,Karabijn!AH9,Karabijn!AQ9,Karabijn!AZ9,Karabijn!BI9,Karabijn!BR9,Karabijn!CA9,Karabijn!CJ9,Karabijn!CS9,Karabijn!DB9),4),"-")</f>
        <v>-</v>
      </c>
      <c r="N85" s="204" t="str">
        <f>IF(Karabijn!EB9=1,LARGE((Karabijn!I9,Karabijn!P9,Karabijn!Y9,Karabijn!AH9,Karabijn!AQ9,Karabijn!AZ9,Karabijn!BI9,Karabijn!BR9,Karabijn!CA9,Karabijn!CJ9,Karabijn!CS9,Karabijn!DB9),5),"-")</f>
        <v>-</v>
      </c>
      <c r="O85" s="204">
        <f t="shared" si="5"/>
        <v>0</v>
      </c>
      <c r="P85" s="216"/>
    </row>
    <row r="86" spans="2:16" ht="11.25">
      <c r="B86" s="223" t="str">
        <f>Karabijn!A10</f>
        <v>A</v>
      </c>
      <c r="C86" s="204">
        <f>Karabijn!B10</f>
        <v>29</v>
      </c>
      <c r="D86" s="224" t="str">
        <f>Karabijn!C10</f>
        <v>K. Kooijman</v>
      </c>
      <c r="E86" s="225">
        <f>Karabijn!D10</f>
        <v>1</v>
      </c>
      <c r="F86" s="226">
        <f>Karabijn!DH10</f>
        <v>127</v>
      </c>
      <c r="G86" s="271"/>
      <c r="H86" s="271"/>
      <c r="I86" s="268" t="str">
        <f t="shared" si="4"/>
        <v> </v>
      </c>
      <c r="J86" s="203" t="str">
        <f>IF(Karabijn!EB10=1,LARGE((Karabijn!I10,Karabijn!P10,Karabijn!Y10,Karabijn!AH10,Karabijn!AQ10,Karabijn!AZ10,Karabijn!BI10,Karabijn!BR10,Karabijn!CA10,Karabijn!CJ10,Karabijn!CS10,Karabijn!DB10),1),"-")</f>
        <v>-</v>
      </c>
      <c r="K86" s="204" t="str">
        <f>IF(Karabijn!EB10=1,LARGE((Karabijn!I10,Karabijn!P10,Karabijn!Y10,Karabijn!AH10,Karabijn!AQ10,Karabijn!AZ10,Karabijn!BI10,Karabijn!BR10,Karabijn!CA10,Karabijn!CJ10,Karabijn!CS10,Karabijn!DB10),2),"-")</f>
        <v>-</v>
      </c>
      <c r="L86" s="204" t="str">
        <f>IF(Karabijn!EB10=1,LARGE((Karabijn!I10,Karabijn!P10,Karabijn!Y10,Karabijn!AH10,Karabijn!AQ10,Karabijn!AZ10,Karabijn!BI10,Karabijn!BR10,Karabijn!CA10,Karabijn!CJ10,Karabijn!CS10,Karabijn!DB10),3),"-")</f>
        <v>-</v>
      </c>
      <c r="M86" s="204" t="str">
        <f>IF(Karabijn!EB10=1,LARGE((Karabijn!I10,Karabijn!P10,Karabijn!Y10,Karabijn!AH10,Karabijn!AQ10,Karabijn!AZ10,Karabijn!BI10,Karabijn!BR10,Karabijn!CA10,Karabijn!CJ10,Karabijn!CS10,Karabijn!DB10),4),"-")</f>
        <v>-</v>
      </c>
      <c r="N86" s="204" t="str">
        <f>IF(Karabijn!EB10=1,LARGE((Karabijn!I10,Karabijn!P10,Karabijn!Y10,Karabijn!AH10,Karabijn!AQ10,Karabijn!AZ10,Karabijn!BI10,Karabijn!BR10,Karabijn!CA10,Karabijn!CJ10,Karabijn!CS10,Karabijn!DB10),5),"-")</f>
        <v>-</v>
      </c>
      <c r="O86" s="204">
        <f t="shared" si="5"/>
        <v>0</v>
      </c>
      <c r="P86" s="216"/>
    </row>
    <row r="87" spans="2:16" ht="11.25">
      <c r="B87" s="223" t="str">
        <f>Karabijn!A11</f>
        <v>A</v>
      </c>
      <c r="C87" s="204">
        <f>Karabijn!B11</f>
        <v>41</v>
      </c>
      <c r="D87" s="224" t="str">
        <f>Karabijn!C11</f>
        <v>J. Koenis</v>
      </c>
      <c r="E87" s="225">
        <f>Karabijn!D11</f>
      </c>
      <c r="F87" s="226">
        <f>Karabijn!DH11</f>
        <v>0</v>
      </c>
      <c r="G87" s="271"/>
      <c r="H87" s="271"/>
      <c r="I87" s="268" t="str">
        <f t="shared" si="4"/>
        <v> </v>
      </c>
      <c r="J87" s="203" t="str">
        <f>IF(Karabijn!EB11=1,LARGE((Karabijn!I11,Karabijn!P11,Karabijn!Y11,Karabijn!AH11,Karabijn!AQ11,Karabijn!AZ11,Karabijn!BI11,Karabijn!BR11,Karabijn!CA11,Karabijn!CJ11,Karabijn!CS11,Karabijn!DB11),1),"-")</f>
        <v>-</v>
      </c>
      <c r="K87" s="204" t="str">
        <f>IF(Karabijn!EB11=1,LARGE((Karabijn!I11,Karabijn!P11,Karabijn!Y11,Karabijn!AH11,Karabijn!AQ11,Karabijn!AZ11,Karabijn!BI11,Karabijn!BR11,Karabijn!CA11,Karabijn!CJ11,Karabijn!CS11,Karabijn!DB11),2),"-")</f>
        <v>-</v>
      </c>
      <c r="L87" s="204" t="str">
        <f>IF(Karabijn!EB11=1,LARGE((Karabijn!I11,Karabijn!P11,Karabijn!Y11,Karabijn!AH11,Karabijn!AQ11,Karabijn!AZ11,Karabijn!BI11,Karabijn!BR11,Karabijn!CA11,Karabijn!CJ11,Karabijn!CS11,Karabijn!DB11),3),"-")</f>
        <v>-</v>
      </c>
      <c r="M87" s="204" t="str">
        <f>IF(Karabijn!EB11=1,LARGE((Karabijn!I11,Karabijn!P11,Karabijn!Y11,Karabijn!AH11,Karabijn!AQ11,Karabijn!AZ11,Karabijn!BI11,Karabijn!BR11,Karabijn!CA11,Karabijn!CJ11,Karabijn!CS11,Karabijn!DB11),4),"-")</f>
        <v>-</v>
      </c>
      <c r="N87" s="204" t="str">
        <f>IF(Karabijn!EB11=1,LARGE((Karabijn!I11,Karabijn!P11,Karabijn!Y11,Karabijn!AH11,Karabijn!AQ11,Karabijn!AZ11,Karabijn!BI11,Karabijn!BR11,Karabijn!CA11,Karabijn!CJ11,Karabijn!CS11,Karabijn!DB11),5),"-")</f>
        <v>-</v>
      </c>
      <c r="O87" s="204">
        <f t="shared" si="5"/>
        <v>0</v>
      </c>
      <c r="P87" s="216"/>
    </row>
    <row r="88" spans="2:16" ht="11.25">
      <c r="B88" s="223" t="str">
        <f>Karabijn!A12</f>
        <v>A</v>
      </c>
      <c r="C88" s="204">
        <f>Karabijn!B12</f>
        <v>46</v>
      </c>
      <c r="D88" s="224" t="str">
        <f>Karabijn!C12</f>
        <v>J. Knijn</v>
      </c>
      <c r="E88" s="225">
        <f>Karabijn!D12</f>
        <v>24</v>
      </c>
      <c r="F88" s="226">
        <f>Karabijn!DH12</f>
        <v>132.04166666666666</v>
      </c>
      <c r="G88" s="271"/>
      <c r="H88" s="271">
        <v>129</v>
      </c>
      <c r="I88" s="268">
        <f t="shared" si="4"/>
        <v>-3.041666666666657</v>
      </c>
      <c r="J88" s="203">
        <f>IF(Karabijn!EB12=1,LARGE((Karabijn!I12,Karabijn!P12,Karabijn!Y12,Karabijn!AH12,Karabijn!AQ12,Karabijn!AZ12,Karabijn!BI12,Karabijn!BR12,Karabijn!CA12,Karabijn!CJ12,Karabijn!CS12,Karabijn!DB12),1),"-")</f>
        <v>540</v>
      </c>
      <c r="K88" s="204">
        <f>IF(Karabijn!EB12=1,LARGE((Karabijn!I12,Karabijn!P12,Karabijn!Y12,Karabijn!AH12,Karabijn!AQ12,Karabijn!AZ12,Karabijn!BI12,Karabijn!BR12,Karabijn!CA12,Karabijn!CJ12,Karabijn!CS12,Karabijn!DB12),2),"-")</f>
        <v>536</v>
      </c>
      <c r="L88" s="204">
        <f>IF(Karabijn!EB12=1,LARGE((Karabijn!I12,Karabijn!P12,Karabijn!Y12,Karabijn!AH12,Karabijn!AQ12,Karabijn!AZ12,Karabijn!BI12,Karabijn!BR12,Karabijn!CA12,Karabijn!CJ12,Karabijn!CS12,Karabijn!DB12),3),"-")</f>
        <v>532</v>
      </c>
      <c r="M88" s="204">
        <f>IF(Karabijn!EB12=1,LARGE((Karabijn!I12,Karabijn!P12,Karabijn!Y12,Karabijn!AH12,Karabijn!AQ12,Karabijn!AZ12,Karabijn!BI12,Karabijn!BR12,Karabijn!CA12,Karabijn!CJ12,Karabijn!CS12,Karabijn!DB12),4),"-")</f>
        <v>526</v>
      </c>
      <c r="N88" s="204">
        <f>IF(Karabijn!EB12=1,LARGE((Karabijn!I12,Karabijn!P12,Karabijn!Y12,Karabijn!AH12,Karabijn!AQ12,Karabijn!AZ12,Karabijn!BI12,Karabijn!BR12,Karabijn!CA12,Karabijn!CJ12,Karabijn!CS12,Karabijn!DB12),5),"-")</f>
        <v>526</v>
      </c>
      <c r="O88" s="204">
        <f t="shared" si="5"/>
        <v>2660</v>
      </c>
      <c r="P88" s="216" t="s">
        <v>139</v>
      </c>
    </row>
    <row r="89" spans="2:16" ht="11.25">
      <c r="B89" s="223" t="str">
        <f>Karabijn!A14</f>
        <v>A</v>
      </c>
      <c r="C89" s="204">
        <f>Karabijn!B14</f>
        <v>51</v>
      </c>
      <c r="D89" s="224" t="str">
        <f>Karabijn!C14</f>
        <v>M. Craset</v>
      </c>
      <c r="E89" s="225">
        <f>Karabijn!D14</f>
        <v>36</v>
      </c>
      <c r="F89" s="226">
        <f>Karabijn!DH14</f>
        <v>129.91666666666666</v>
      </c>
      <c r="G89" s="271"/>
      <c r="H89" s="271"/>
      <c r="I89" s="268" t="str">
        <f t="shared" si="4"/>
        <v> </v>
      </c>
      <c r="J89" s="203">
        <f>IF(Karabijn!EB14=1,LARGE((Karabijn!I14,Karabijn!P14,Karabijn!Y14,Karabijn!AH14,Karabijn!AQ14,Karabijn!AZ14,Karabijn!BI14,Karabijn!BR14,Karabijn!CA14,Karabijn!CJ14,Karabijn!CS14,Karabijn!DB14),1),"-")</f>
        <v>552</v>
      </c>
      <c r="K89" s="204">
        <f>IF(Karabijn!EB14=1,LARGE((Karabijn!I14,Karabijn!P14,Karabijn!Y14,Karabijn!AH14,Karabijn!AQ14,Karabijn!AZ14,Karabijn!BI14,Karabijn!BR14,Karabijn!CA14,Karabijn!CJ14,Karabijn!CS14,Karabijn!DB14),2),"-")</f>
        <v>552</v>
      </c>
      <c r="L89" s="204">
        <f>IF(Karabijn!EB14=1,LARGE((Karabijn!I14,Karabijn!P14,Karabijn!Y14,Karabijn!AH14,Karabijn!AQ14,Karabijn!AZ14,Karabijn!BI14,Karabijn!BR14,Karabijn!CA14,Karabijn!CJ14,Karabijn!CS14,Karabijn!DB14),3),"-")</f>
        <v>544</v>
      </c>
      <c r="M89" s="204">
        <f>IF(Karabijn!EB14=1,LARGE((Karabijn!I14,Karabijn!P14,Karabijn!Y14,Karabijn!AH14,Karabijn!AQ14,Karabijn!AZ14,Karabijn!BI14,Karabijn!BR14,Karabijn!CA14,Karabijn!CJ14,Karabijn!CS14,Karabijn!DB14),4),"-")</f>
        <v>541</v>
      </c>
      <c r="N89" s="204">
        <f>IF(Karabijn!EB14=1,LARGE((Karabijn!I14,Karabijn!P14,Karabijn!Y14,Karabijn!AH14,Karabijn!AQ14,Karabijn!AZ14,Karabijn!BI14,Karabijn!BR14,Karabijn!CA14,Karabijn!CJ14,Karabijn!CS14,Karabijn!DB14),5),"-")</f>
        <v>516</v>
      </c>
      <c r="O89" s="204">
        <f t="shared" si="5"/>
        <v>2705</v>
      </c>
      <c r="P89" s="216" t="s">
        <v>138</v>
      </c>
    </row>
    <row r="90" spans="2:16" ht="11.25">
      <c r="B90" s="223" t="str">
        <f>Karabijn!A15</f>
        <v>A</v>
      </c>
      <c r="C90" s="204">
        <f>Karabijn!B15</f>
        <v>56</v>
      </c>
      <c r="D90" s="224" t="str">
        <f>Karabijn!C15</f>
        <v>L.S. Haring</v>
      </c>
      <c r="E90" s="225">
        <f>Karabijn!D15</f>
      </c>
      <c r="F90" s="226">
        <f>Karabijn!DH15</f>
        <v>0</v>
      </c>
      <c r="G90" s="271"/>
      <c r="H90" s="271"/>
      <c r="I90" s="268" t="str">
        <f t="shared" si="4"/>
        <v> </v>
      </c>
      <c r="J90" s="203" t="str">
        <f>IF(Karabijn!EB15=1,LARGE((Karabijn!I15,Karabijn!P15,Karabijn!Y15,Karabijn!AH15,Karabijn!AQ15,Karabijn!AZ15,Karabijn!BI15,Karabijn!BR15,Karabijn!CA15,Karabijn!CJ15,Karabijn!CS15,Karabijn!DB15),1),"-")</f>
        <v>-</v>
      </c>
      <c r="K90" s="204" t="str">
        <f>IF(Karabijn!EB15=1,LARGE((Karabijn!I15,Karabijn!P15,Karabijn!Y15,Karabijn!AH15,Karabijn!AQ15,Karabijn!AZ15,Karabijn!BI15,Karabijn!BR15,Karabijn!CA15,Karabijn!CJ15,Karabijn!CS15,Karabijn!DB15),2),"-")</f>
        <v>-</v>
      </c>
      <c r="L90" s="204" t="str">
        <f>IF(Karabijn!EB15=1,LARGE((Karabijn!I15,Karabijn!P15,Karabijn!Y15,Karabijn!AH15,Karabijn!AQ15,Karabijn!AZ15,Karabijn!BI15,Karabijn!BR15,Karabijn!CA15,Karabijn!CJ15,Karabijn!CS15,Karabijn!DB15),3),"-")</f>
        <v>-</v>
      </c>
      <c r="M90" s="204" t="str">
        <f>IF(Karabijn!EB15=1,LARGE((Karabijn!I15,Karabijn!P15,Karabijn!Y15,Karabijn!AH15,Karabijn!AQ15,Karabijn!AZ15,Karabijn!BI15,Karabijn!BR15,Karabijn!CA15,Karabijn!CJ15,Karabijn!CS15,Karabijn!DB15),4),"-")</f>
        <v>-</v>
      </c>
      <c r="N90" s="204" t="str">
        <f>IF(Karabijn!EB15=1,LARGE((Karabijn!I15,Karabijn!P15,Karabijn!Y15,Karabijn!AH15,Karabijn!AQ15,Karabijn!AZ15,Karabijn!BI15,Karabijn!BR15,Karabijn!CA15,Karabijn!CJ15,Karabijn!CS15,Karabijn!DB15),5),"-")</f>
        <v>-</v>
      </c>
      <c r="O90" s="204">
        <f t="shared" si="5"/>
        <v>0</v>
      </c>
      <c r="P90" s="216"/>
    </row>
    <row r="91" spans="2:16" ht="11.25">
      <c r="B91" s="223" t="str">
        <f>Karabijn!A16</f>
        <v>A</v>
      </c>
      <c r="C91" s="204">
        <f>Karabijn!B16</f>
        <v>62</v>
      </c>
      <c r="D91" s="224" t="str">
        <f>Karabijn!C16</f>
        <v>P.P.D. Ligthart</v>
      </c>
      <c r="E91" s="225">
        <f>Karabijn!D16</f>
        <v>2</v>
      </c>
      <c r="F91" s="226">
        <f>Karabijn!DH16</f>
        <v>96.5</v>
      </c>
      <c r="G91" s="271"/>
      <c r="H91" s="271"/>
      <c r="I91" s="268" t="str">
        <f t="shared" si="4"/>
        <v> </v>
      </c>
      <c r="J91" s="203" t="str">
        <f>IF(Karabijn!EB16=1,LARGE((Karabijn!I16,Karabijn!P16,Karabijn!Y16,Karabijn!AH16,Karabijn!AQ16,Karabijn!AZ16,Karabijn!BI16,Karabijn!BR16,Karabijn!CA16,Karabijn!CJ16,Karabijn!CS16,Karabijn!DB16),1),"-")</f>
        <v>-</v>
      </c>
      <c r="K91" s="204" t="str">
        <f>IF(Karabijn!EB16=1,LARGE((Karabijn!I16,Karabijn!P16,Karabijn!Y16,Karabijn!AH16,Karabijn!AQ16,Karabijn!AZ16,Karabijn!BI16,Karabijn!BR16,Karabijn!CA16,Karabijn!CJ16,Karabijn!CS16,Karabijn!DB16),2),"-")</f>
        <v>-</v>
      </c>
      <c r="L91" s="204" t="str">
        <f>IF(Karabijn!EB16=1,LARGE((Karabijn!I16,Karabijn!P16,Karabijn!Y16,Karabijn!AH16,Karabijn!AQ16,Karabijn!AZ16,Karabijn!BI16,Karabijn!BR16,Karabijn!CA16,Karabijn!CJ16,Karabijn!CS16,Karabijn!DB16),3),"-")</f>
        <v>-</v>
      </c>
      <c r="M91" s="204" t="str">
        <f>IF(Karabijn!EB16=1,LARGE((Karabijn!I16,Karabijn!P16,Karabijn!Y16,Karabijn!AH16,Karabijn!AQ16,Karabijn!AZ16,Karabijn!BI16,Karabijn!BR16,Karabijn!CA16,Karabijn!CJ16,Karabijn!CS16,Karabijn!DB16),4),"-")</f>
        <v>-</v>
      </c>
      <c r="N91" s="204" t="str">
        <f>IF(Karabijn!EB16=1,LARGE((Karabijn!I16,Karabijn!P16,Karabijn!Y16,Karabijn!AH16,Karabijn!AQ16,Karabijn!AZ16,Karabijn!BI16,Karabijn!BR16,Karabijn!CA16,Karabijn!CJ16,Karabijn!CS16,Karabijn!DB16),5),"-")</f>
        <v>-</v>
      </c>
      <c r="O91" s="204">
        <f t="shared" si="5"/>
        <v>0</v>
      </c>
      <c r="P91" s="216"/>
    </row>
    <row r="92" spans="2:16" ht="11.25">
      <c r="B92" s="223" t="str">
        <f>Karabijn!A17</f>
        <v>A</v>
      </c>
      <c r="C92" s="204">
        <f>Karabijn!B17</f>
        <v>65</v>
      </c>
      <c r="D92" s="224" t="str">
        <f>Karabijn!C17</f>
        <v>H. Pasterkamp</v>
      </c>
      <c r="E92" s="225">
        <f>Karabijn!D17</f>
        <v>16</v>
      </c>
      <c r="F92" s="226">
        <f>Karabijn!DH17</f>
        <v>123.8125</v>
      </c>
      <c r="G92" s="271"/>
      <c r="H92" s="271"/>
      <c r="I92" s="268" t="str">
        <f t="shared" si="4"/>
        <v> </v>
      </c>
      <c r="J92" s="203" t="str">
        <f>IF(Karabijn!EB17=1,LARGE((Karabijn!I17,Karabijn!P17,Karabijn!Y17,Karabijn!AH17,Karabijn!AQ17,Karabijn!AZ17,Karabijn!BI17,Karabijn!BR17,Karabijn!CA17,Karabijn!CJ17,Karabijn!CS17,Karabijn!DB17),1),"-")</f>
        <v>-</v>
      </c>
      <c r="K92" s="204" t="str">
        <f>IF(Karabijn!EB17=1,LARGE((Karabijn!I17,Karabijn!P17,Karabijn!Y17,Karabijn!AH17,Karabijn!AQ17,Karabijn!AZ17,Karabijn!BI17,Karabijn!BR17,Karabijn!CA17,Karabijn!CJ17,Karabijn!CS17,Karabijn!DB17),2),"-")</f>
        <v>-</v>
      </c>
      <c r="L92" s="204" t="str">
        <f>IF(Karabijn!EB17=1,LARGE((Karabijn!I17,Karabijn!P17,Karabijn!Y17,Karabijn!AH17,Karabijn!AQ17,Karabijn!AZ17,Karabijn!BI17,Karabijn!BR17,Karabijn!CA17,Karabijn!CJ17,Karabijn!CS17,Karabijn!DB17),3),"-")</f>
        <v>-</v>
      </c>
      <c r="M92" s="204" t="str">
        <f>IF(Karabijn!EB17=1,LARGE((Karabijn!I17,Karabijn!P17,Karabijn!Y17,Karabijn!AH17,Karabijn!AQ17,Karabijn!AZ17,Karabijn!BI17,Karabijn!BR17,Karabijn!CA17,Karabijn!CJ17,Karabijn!CS17,Karabijn!DB17),4),"-")</f>
        <v>-</v>
      </c>
      <c r="N92" s="204" t="str">
        <f>IF(Karabijn!EB17=1,LARGE((Karabijn!I17,Karabijn!P17,Karabijn!Y17,Karabijn!AH17,Karabijn!AQ17,Karabijn!AZ17,Karabijn!BI17,Karabijn!BR17,Karabijn!CA17,Karabijn!CJ17,Karabijn!CS17,Karabijn!DB17),5),"-")</f>
        <v>-</v>
      </c>
      <c r="O92" s="204">
        <f t="shared" si="5"/>
        <v>0</v>
      </c>
      <c r="P92" s="216"/>
    </row>
    <row r="93" spans="2:16" ht="11.25">
      <c r="B93" s="223" t="str">
        <f>Karabijn!A18</f>
        <v>A</v>
      </c>
      <c r="C93" s="204">
        <f>Karabijn!B18</f>
        <v>66</v>
      </c>
      <c r="D93" s="224" t="str">
        <f>Karabijn!C18</f>
        <v>M. de Ronde</v>
      </c>
      <c r="E93" s="225">
        <f>Karabijn!D18</f>
      </c>
      <c r="F93" s="226">
        <f>Karabijn!DH18</f>
        <v>0</v>
      </c>
      <c r="G93" s="271"/>
      <c r="H93" s="271"/>
      <c r="I93" s="268" t="str">
        <f t="shared" si="4"/>
        <v> </v>
      </c>
      <c r="J93" s="203" t="str">
        <f>IF(Karabijn!EB18=1,LARGE((Karabijn!I18,Karabijn!P18,Karabijn!Y18,Karabijn!AH18,Karabijn!AQ18,Karabijn!AZ18,Karabijn!BI18,Karabijn!BR18,Karabijn!CA18,Karabijn!CJ18,Karabijn!CS18,Karabijn!DB18),1),"-")</f>
        <v>-</v>
      </c>
      <c r="K93" s="204" t="str">
        <f>IF(Karabijn!EB18=1,LARGE((Karabijn!I18,Karabijn!P18,Karabijn!Y18,Karabijn!AH18,Karabijn!AQ18,Karabijn!AZ18,Karabijn!BI18,Karabijn!BR18,Karabijn!CA18,Karabijn!CJ18,Karabijn!CS18,Karabijn!DB18),2),"-")</f>
        <v>-</v>
      </c>
      <c r="L93" s="204" t="str">
        <f>IF(Karabijn!EB18=1,LARGE((Karabijn!I18,Karabijn!P18,Karabijn!Y18,Karabijn!AH18,Karabijn!AQ18,Karabijn!AZ18,Karabijn!BI18,Karabijn!BR18,Karabijn!CA18,Karabijn!CJ18,Karabijn!CS18,Karabijn!DB18),3),"-")</f>
        <v>-</v>
      </c>
      <c r="M93" s="204" t="str">
        <f>IF(Karabijn!EB18=1,LARGE((Karabijn!I18,Karabijn!P18,Karabijn!Y18,Karabijn!AH18,Karabijn!AQ18,Karabijn!AZ18,Karabijn!BI18,Karabijn!BR18,Karabijn!CA18,Karabijn!CJ18,Karabijn!CS18,Karabijn!DB18),4),"-")</f>
        <v>-</v>
      </c>
      <c r="N93" s="204" t="str">
        <f>IF(Karabijn!EB18=1,LARGE((Karabijn!I18,Karabijn!P18,Karabijn!Y18,Karabijn!AH18,Karabijn!AQ18,Karabijn!AZ18,Karabijn!BI18,Karabijn!BR18,Karabijn!CA18,Karabijn!CJ18,Karabijn!CS18,Karabijn!DB18),5),"-")</f>
        <v>-</v>
      </c>
      <c r="O93" s="204">
        <f t="shared" si="5"/>
        <v>0</v>
      </c>
      <c r="P93" s="216"/>
    </row>
    <row r="94" spans="2:16" ht="11.25">
      <c r="B94" s="223" t="str">
        <f>Karabijn!A19</f>
        <v>A</v>
      </c>
      <c r="C94" s="204">
        <f>Karabijn!B19</f>
        <v>68</v>
      </c>
      <c r="D94" s="224" t="str">
        <f>Karabijn!C19</f>
        <v>M. Rinkel</v>
      </c>
      <c r="E94" s="225">
        <f>Karabijn!D19</f>
      </c>
      <c r="F94" s="226">
        <f>Karabijn!DH19</f>
        <v>0</v>
      </c>
      <c r="G94" s="271"/>
      <c r="H94" s="271"/>
      <c r="I94" s="268" t="str">
        <f t="shared" si="4"/>
        <v> </v>
      </c>
      <c r="J94" s="203" t="str">
        <f>IF(Karabijn!EB19=1,LARGE((Karabijn!I19,Karabijn!P19,Karabijn!Y19,Karabijn!AH19,Karabijn!AQ19,Karabijn!AZ19,Karabijn!BI19,Karabijn!BR19,Karabijn!CA19,Karabijn!CJ19,Karabijn!CS19,Karabijn!DB19),1),"-")</f>
        <v>-</v>
      </c>
      <c r="K94" s="204" t="str">
        <f>IF(Karabijn!EB19=1,LARGE((Karabijn!I19,Karabijn!P19,Karabijn!Y19,Karabijn!AH19,Karabijn!AQ19,Karabijn!AZ19,Karabijn!BI19,Karabijn!BR19,Karabijn!CA19,Karabijn!CJ19,Karabijn!CS19,Karabijn!DB19),2),"-")</f>
        <v>-</v>
      </c>
      <c r="L94" s="204" t="str">
        <f>IF(Karabijn!EB19=1,LARGE((Karabijn!I19,Karabijn!P19,Karabijn!Y19,Karabijn!AH19,Karabijn!AQ19,Karabijn!AZ19,Karabijn!BI19,Karabijn!BR19,Karabijn!CA19,Karabijn!CJ19,Karabijn!CS19,Karabijn!DB19),3),"-")</f>
        <v>-</v>
      </c>
      <c r="M94" s="204" t="str">
        <f>IF(Karabijn!EB19=1,LARGE((Karabijn!I19,Karabijn!P19,Karabijn!Y19,Karabijn!AH19,Karabijn!AQ19,Karabijn!AZ19,Karabijn!BI19,Karabijn!BR19,Karabijn!CA19,Karabijn!CJ19,Karabijn!CS19,Karabijn!DB19),4),"-")</f>
        <v>-</v>
      </c>
      <c r="N94" s="204" t="str">
        <f>IF(Karabijn!EB19=1,LARGE((Karabijn!I19,Karabijn!P19,Karabijn!Y19,Karabijn!AH19,Karabijn!AQ19,Karabijn!AZ19,Karabijn!BI19,Karabijn!BR19,Karabijn!CA19,Karabijn!CJ19,Karabijn!CS19,Karabijn!DB19),5),"-")</f>
        <v>-</v>
      </c>
      <c r="O94" s="204">
        <f t="shared" si="5"/>
        <v>0</v>
      </c>
      <c r="P94" s="216"/>
    </row>
    <row r="95" spans="2:16" ht="11.25">
      <c r="B95" s="223" t="str">
        <f>Karabijn!A20</f>
        <v>A</v>
      </c>
      <c r="C95" s="204">
        <f>Karabijn!B20</f>
        <v>72</v>
      </c>
      <c r="D95" s="224" t="str">
        <f>Karabijn!C20</f>
        <v>E.F.M. Verweij</v>
      </c>
      <c r="E95" s="225">
        <f>Karabijn!D20</f>
        <v>1</v>
      </c>
      <c r="F95" s="226">
        <f>Karabijn!DH20</f>
        <v>118</v>
      </c>
      <c r="G95" s="271"/>
      <c r="H95" s="271"/>
      <c r="I95" s="268" t="str">
        <f t="shared" si="4"/>
        <v> </v>
      </c>
      <c r="J95" s="203" t="str">
        <f>IF(Karabijn!EB20=1,LARGE((Karabijn!I20,Karabijn!P20,Karabijn!Y20,Karabijn!AH20,Karabijn!AQ20,Karabijn!AZ20,Karabijn!BI20,Karabijn!BR20,Karabijn!CA20,Karabijn!CJ20,Karabijn!CS20,Karabijn!DB20),1),"-")</f>
        <v>-</v>
      </c>
      <c r="K95" s="204" t="str">
        <f>IF(Karabijn!EB20=1,LARGE((Karabijn!I20,Karabijn!P20,Karabijn!Y20,Karabijn!AH20,Karabijn!AQ20,Karabijn!AZ20,Karabijn!BI20,Karabijn!BR20,Karabijn!CA20,Karabijn!CJ20,Karabijn!CS20,Karabijn!DB20),2),"-")</f>
        <v>-</v>
      </c>
      <c r="L95" s="204" t="str">
        <f>IF(Karabijn!EB20=1,LARGE((Karabijn!I20,Karabijn!P20,Karabijn!Y20,Karabijn!AH20,Karabijn!AQ20,Karabijn!AZ20,Karabijn!BI20,Karabijn!BR20,Karabijn!CA20,Karabijn!CJ20,Karabijn!CS20,Karabijn!DB20),3),"-")</f>
        <v>-</v>
      </c>
      <c r="M95" s="204" t="str">
        <f>IF(Karabijn!EB20=1,LARGE((Karabijn!I20,Karabijn!P20,Karabijn!Y20,Karabijn!AH20,Karabijn!AQ20,Karabijn!AZ20,Karabijn!BI20,Karabijn!BR20,Karabijn!CA20,Karabijn!CJ20,Karabijn!CS20,Karabijn!DB20),4),"-")</f>
        <v>-</v>
      </c>
      <c r="N95" s="204" t="str">
        <f>IF(Karabijn!EB20=1,LARGE((Karabijn!I20,Karabijn!P20,Karabijn!Y20,Karabijn!AH20,Karabijn!AQ20,Karabijn!AZ20,Karabijn!BI20,Karabijn!BR20,Karabijn!CA20,Karabijn!CJ20,Karabijn!CS20,Karabijn!DB20),5),"-")</f>
        <v>-</v>
      </c>
      <c r="O95" s="204">
        <f t="shared" si="5"/>
        <v>0</v>
      </c>
      <c r="P95" s="216"/>
    </row>
    <row r="96" spans="2:16" ht="12" thickBot="1">
      <c r="B96" s="227" t="str">
        <f>Karabijn!A21</f>
        <v>A</v>
      </c>
      <c r="C96" s="206">
        <f>Karabijn!B21</f>
        <v>73</v>
      </c>
      <c r="D96" s="228" t="str">
        <f>Karabijn!C21</f>
        <v>P. Borst</v>
      </c>
      <c r="E96" s="229">
        <f>Karabijn!D21</f>
        <v>30</v>
      </c>
      <c r="F96" s="230">
        <f>Karabijn!DH21</f>
        <v>136.56666666666666</v>
      </c>
      <c r="G96" s="271"/>
      <c r="H96" s="271">
        <v>137</v>
      </c>
      <c r="I96" s="273">
        <f t="shared" si="4"/>
        <v>0.4333333333333371</v>
      </c>
      <c r="J96" s="205">
        <f>IF(Karabijn!EB21=1,LARGE((Karabijn!I21,Karabijn!P21,Karabijn!Y21,Karabijn!AH21,Karabijn!AQ21,Karabijn!AZ21,Karabijn!BI21,Karabijn!BR21,Karabijn!CA21,Karabijn!CJ21,Karabijn!CS21,Karabijn!DB21),1),"-")</f>
        <v>566</v>
      </c>
      <c r="K96" s="206">
        <f>IF(Karabijn!EB21=1,LARGE((Karabijn!I21,Karabijn!P21,Karabijn!Y21,Karabijn!AH21,Karabijn!AQ21,Karabijn!AZ21,Karabijn!BI21,Karabijn!BR21,Karabijn!CA21,Karabijn!CJ21,Karabijn!CS21,Karabijn!DB21),2),"-")</f>
        <v>556</v>
      </c>
      <c r="L96" s="206">
        <f>IF(Karabijn!EB21=1,LARGE((Karabijn!I21,Karabijn!P21,Karabijn!Y21,Karabijn!AH21,Karabijn!AQ21,Karabijn!AZ21,Karabijn!BI21,Karabijn!BR21,Karabijn!CA21,Karabijn!CJ21,Karabijn!CS21,Karabijn!DB21),3),"-")</f>
        <v>552</v>
      </c>
      <c r="M96" s="206">
        <f>IF(Karabijn!EB21=1,LARGE((Karabijn!I21,Karabijn!P21,Karabijn!Y21,Karabijn!AH21,Karabijn!AQ21,Karabijn!AZ21,Karabijn!BI21,Karabijn!BR21,Karabijn!CA21,Karabijn!CJ21,Karabijn!CS21,Karabijn!DB21),4),"-")</f>
        <v>545</v>
      </c>
      <c r="N96" s="206">
        <f>IF(Karabijn!EB21=1,LARGE((Karabijn!I21,Karabijn!P21,Karabijn!Y21,Karabijn!AH21,Karabijn!AQ21,Karabijn!AZ21,Karabijn!BI21,Karabijn!BR21,Karabijn!CA21,Karabijn!CJ21,Karabijn!CS21,Karabijn!DB21),5),"-")</f>
        <v>545</v>
      </c>
      <c r="O96" s="206">
        <f t="shared" si="5"/>
        <v>2764</v>
      </c>
      <c r="P96" s="217" t="s">
        <v>137</v>
      </c>
    </row>
    <row r="97" ht="11.25">
      <c r="I97" s="268"/>
    </row>
    <row r="98" spans="4:9" ht="12" thickBot="1">
      <c r="D98" s="208" t="str">
        <f>Karabijn!B23</f>
        <v>KLEIN KALIBER KARABIJN KNIELEND</v>
      </c>
      <c r="I98" s="268"/>
    </row>
    <row r="99" spans="2:16" ht="12" thickBot="1">
      <c r="B99" s="1"/>
      <c r="C99" s="6"/>
      <c r="D99" s="2"/>
      <c r="E99" s="20" t="s">
        <v>13</v>
      </c>
      <c r="F99" s="209" t="s">
        <v>77</v>
      </c>
      <c r="G99" s="242"/>
      <c r="H99" s="242"/>
      <c r="I99" s="268"/>
      <c r="J99" s="210" t="s">
        <v>109</v>
      </c>
      <c r="K99" s="211"/>
      <c r="L99" s="211"/>
      <c r="M99" s="211"/>
      <c r="N99" s="209"/>
      <c r="O99" s="212" t="s">
        <v>110</v>
      </c>
      <c r="P99" s="212" t="s">
        <v>111</v>
      </c>
    </row>
    <row r="100" spans="2:16" ht="12" thickBot="1">
      <c r="B100" s="29" t="s">
        <v>16</v>
      </c>
      <c r="C100" s="29" t="s">
        <v>17</v>
      </c>
      <c r="D100" s="200" t="s">
        <v>18</v>
      </c>
      <c r="E100" s="32" t="s">
        <v>108</v>
      </c>
      <c r="F100" s="213" t="s">
        <v>107</v>
      </c>
      <c r="G100" s="242"/>
      <c r="H100" s="242"/>
      <c r="I100" s="268"/>
      <c r="J100" s="213">
        <v>1</v>
      </c>
      <c r="K100" s="213">
        <v>2</v>
      </c>
      <c r="L100" s="213">
        <v>3</v>
      </c>
      <c r="M100" s="213">
        <v>4</v>
      </c>
      <c r="N100" s="213">
        <v>5</v>
      </c>
      <c r="O100" s="214"/>
      <c r="P100" s="214"/>
    </row>
    <row r="101" spans="2:16" ht="11.25">
      <c r="B101" s="219" t="str">
        <f>Karabijn!A28</f>
        <v>A</v>
      </c>
      <c r="C101" s="202">
        <f>Karabijn!B28</f>
        <v>3</v>
      </c>
      <c r="D101" s="220" t="str">
        <f>Karabijn!C28</f>
        <v>M.G. Haring</v>
      </c>
      <c r="E101" s="220">
        <f>Karabijn!D28</f>
      </c>
      <c r="F101" s="222">
        <f>Karabijn!DH28</f>
        <v>0</v>
      </c>
      <c r="G101" s="271"/>
      <c r="H101" s="271"/>
      <c r="I101" s="268" t="str">
        <f aca="true" t="shared" si="6" ref="I101:I112">IF(H101=""," ",SUM(H101-F101))</f>
        <v> </v>
      </c>
      <c r="J101" s="201" t="str">
        <f>IF(Karabijn!EB28=1,LARGE((Karabijn!I28,Karabijn!P28,Karabijn!Y28,Karabijn!AH28,Karabijn!AQ28,Karabijn!AZ28,Karabijn!BI28,Karabijn!BR28,Karabijn!CA28,Karabijn!CJ28,Karabijn!CS28,Karabijn!DB28),1),"-")</f>
        <v>-</v>
      </c>
      <c r="K101" s="202" t="str">
        <f>IF(Karabijn!EB28=1,LARGE((Karabijn!I28,Karabijn!P28,Karabijn!Y28,Karabijn!AH28,Karabijn!AQ28,Karabijn!AZ28,Karabijn!BI28,Karabijn!BR28,Karabijn!CA28,Karabijn!CJ28,Karabijn!CS28,Karabijn!DB28),2),"-")</f>
        <v>-</v>
      </c>
      <c r="L101" s="202" t="str">
        <f>IF(Karabijn!EB28=1,LARGE((Karabijn!I28,Karabijn!P28,Karabijn!Y28,Karabijn!AH28,Karabijn!AQ28,Karabijn!AZ28,Karabijn!BI28,Karabijn!BR28,Karabijn!CA28,Karabijn!CJ28,Karabijn!CS28,Karabijn!DB28),3),"-")</f>
        <v>-</v>
      </c>
      <c r="M101" s="202" t="str">
        <f>IF(Karabijn!EB28=1,LARGE((Karabijn!I28,Karabijn!P28,Karabijn!Y28,Karabijn!AH28,Karabijn!AQ28,Karabijn!AZ28,Karabijn!BI28,Karabijn!BR28,Karabijn!CA28,Karabijn!CJ28,Karabijn!CS28,Karabijn!DB28),4),"-")</f>
        <v>-</v>
      </c>
      <c r="N101" s="202" t="str">
        <f>IF(Karabijn!EB28=1,LARGE((Karabijn!I28,Karabijn!P28,Karabijn!Y28,Karabijn!AH28,Karabijn!AQ28,Karabijn!AZ28,Karabijn!BI28,Karabijn!BR28,Karabijn!CA28,Karabijn!CJ28,Karabijn!CS28,Karabijn!DB28),5),"-")</f>
        <v>-</v>
      </c>
      <c r="O101" s="202">
        <f>SUM(J101:N101)</f>
        <v>0</v>
      </c>
      <c r="P101" s="231"/>
    </row>
    <row r="102" spans="2:16" ht="11.25">
      <c r="B102" s="223" t="str">
        <f>Karabijn!A29</f>
        <v>A</v>
      </c>
      <c r="C102" s="204">
        <f>Karabijn!B29</f>
        <v>6</v>
      </c>
      <c r="D102" s="224" t="str">
        <f>Karabijn!C29</f>
        <v>R. Burgstra</v>
      </c>
      <c r="E102" s="224">
        <f>Karabijn!D29</f>
      </c>
      <c r="F102" s="226">
        <f>Karabijn!DH29</f>
        <v>0</v>
      </c>
      <c r="G102" s="271"/>
      <c r="H102" s="271"/>
      <c r="I102" s="268" t="str">
        <f t="shared" si="6"/>
        <v> </v>
      </c>
      <c r="J102" s="203" t="str">
        <f>IF(Karabijn!EB29=1,LARGE((Karabijn!I29,Karabijn!P29,Karabijn!Y29,Karabijn!AH29,Karabijn!AQ29,Karabijn!AZ29,Karabijn!BI29,Karabijn!BR29,Karabijn!CA29,Karabijn!CJ29,Karabijn!CS29,Karabijn!DB29),1),"-")</f>
        <v>-</v>
      </c>
      <c r="K102" s="204" t="str">
        <f>IF(Karabijn!EB29=1,LARGE((Karabijn!I29,Karabijn!P29,Karabijn!Y29,Karabijn!AH29,Karabijn!AQ29,Karabijn!AZ29,Karabijn!BI29,Karabijn!BR29,Karabijn!CA29,Karabijn!CJ29,Karabijn!CS29,Karabijn!DB29),2),"-")</f>
        <v>-</v>
      </c>
      <c r="L102" s="204" t="str">
        <f>IF(Karabijn!EB29=1,LARGE((Karabijn!I29,Karabijn!P29,Karabijn!Y29,Karabijn!AH29,Karabijn!AQ29,Karabijn!AZ29,Karabijn!BI29,Karabijn!BR29,Karabijn!CA29,Karabijn!CJ29,Karabijn!CS29,Karabijn!DB29),3),"-")</f>
        <v>-</v>
      </c>
      <c r="M102" s="204" t="str">
        <f>IF(Karabijn!EB29=1,LARGE((Karabijn!I29,Karabijn!P29,Karabijn!Y29,Karabijn!AH29,Karabijn!AQ29,Karabijn!AZ29,Karabijn!BI29,Karabijn!BR29,Karabijn!CA29,Karabijn!CJ29,Karabijn!CS29,Karabijn!DB29),4),"-")</f>
        <v>-</v>
      </c>
      <c r="N102" s="204" t="str">
        <f>IF(Karabijn!EB29=1,LARGE((Karabijn!I29,Karabijn!P29,Karabijn!Y29,Karabijn!AH29,Karabijn!AQ29,Karabijn!AZ29,Karabijn!BI29,Karabijn!BR29,Karabijn!CA29,Karabijn!CJ29,Karabijn!CS29,Karabijn!DB29),5),"-")</f>
        <v>-</v>
      </c>
      <c r="O102" s="204">
        <f aca="true" t="shared" si="7" ref="O102:O112">SUM(J102:N102)</f>
        <v>0</v>
      </c>
      <c r="P102" s="232"/>
    </row>
    <row r="103" spans="2:16" ht="11.25">
      <c r="B103" s="223" t="str">
        <f>Karabijn!A30</f>
        <v>A</v>
      </c>
      <c r="C103" s="204">
        <f>Karabijn!B30</f>
        <v>16</v>
      </c>
      <c r="D103" s="224" t="str">
        <f>Karabijn!C30</f>
        <v>A. Dahlan (mw)</v>
      </c>
      <c r="E103" s="224">
        <f>Karabijn!D30</f>
        <v>5</v>
      </c>
      <c r="F103" s="226">
        <f>Karabijn!DH30</f>
        <v>133.2</v>
      </c>
      <c r="G103" s="271"/>
      <c r="H103" s="271"/>
      <c r="I103" s="268" t="str">
        <f t="shared" si="6"/>
        <v> </v>
      </c>
      <c r="J103" s="203" t="str">
        <f>IF(Karabijn!EB30=1,LARGE((Karabijn!I30,Karabijn!P30,Karabijn!Y30,Karabijn!AH30,Karabijn!AQ30,Karabijn!AZ30,Karabijn!BI30,Karabijn!BR30,Karabijn!CA30,Karabijn!CJ30,Karabijn!CS30,Karabijn!DB30),1),"-")</f>
        <v>-</v>
      </c>
      <c r="K103" s="204" t="str">
        <f>IF(Karabijn!EB30=1,LARGE((Karabijn!I30,Karabijn!P30,Karabijn!Y30,Karabijn!AH30,Karabijn!AQ30,Karabijn!AZ30,Karabijn!BI30,Karabijn!BR30,Karabijn!CA30,Karabijn!CJ30,Karabijn!CS30,Karabijn!DB30),2),"-")</f>
        <v>-</v>
      </c>
      <c r="L103" s="204" t="str">
        <f>IF(Karabijn!EB30=1,LARGE((Karabijn!I30,Karabijn!P30,Karabijn!Y30,Karabijn!AH30,Karabijn!AQ30,Karabijn!AZ30,Karabijn!BI30,Karabijn!BR30,Karabijn!CA30,Karabijn!CJ30,Karabijn!CS30,Karabijn!DB30),3),"-")</f>
        <v>-</v>
      </c>
      <c r="M103" s="204" t="str">
        <f>IF(Karabijn!EB30=1,LARGE((Karabijn!I30,Karabijn!P30,Karabijn!Y30,Karabijn!AH30,Karabijn!AQ30,Karabijn!AZ30,Karabijn!BI30,Karabijn!BR30,Karabijn!CA30,Karabijn!CJ30,Karabijn!CS30,Karabijn!DB30),4),"-")</f>
        <v>-</v>
      </c>
      <c r="N103" s="204" t="str">
        <f>IF(Karabijn!EB30=1,LARGE((Karabijn!I30,Karabijn!P30,Karabijn!Y30,Karabijn!AH30,Karabijn!AQ30,Karabijn!AZ30,Karabijn!BI30,Karabijn!BR30,Karabijn!CA30,Karabijn!CJ30,Karabijn!CS30,Karabijn!DB30),5),"-")</f>
        <v>-</v>
      </c>
      <c r="O103" s="204">
        <f t="shared" si="7"/>
        <v>0</v>
      </c>
      <c r="P103" s="232"/>
    </row>
    <row r="104" spans="2:16" ht="11.25">
      <c r="B104" s="223" t="str">
        <f>Karabijn!A31</f>
        <v>A</v>
      </c>
      <c r="C104" s="204">
        <f>Karabijn!B31</f>
        <v>18</v>
      </c>
      <c r="D104" s="224" t="str">
        <f>Karabijn!C31</f>
        <v>G. Hendriks-Bos</v>
      </c>
      <c r="E104" s="224">
        <f>Karabijn!D31</f>
      </c>
      <c r="F104" s="226">
        <f>Karabijn!DH31</f>
        <v>0</v>
      </c>
      <c r="G104" s="271"/>
      <c r="H104" s="271"/>
      <c r="I104" s="268" t="str">
        <f t="shared" si="6"/>
        <v> </v>
      </c>
      <c r="J104" s="203" t="str">
        <f>IF(Karabijn!EB31=1,LARGE((Karabijn!I31,Karabijn!P31,Karabijn!Y31,Karabijn!AH31,Karabijn!AQ31,Karabijn!AZ31,Karabijn!BI31,Karabijn!BR31,Karabijn!CA31,Karabijn!CJ31,Karabijn!CS31,Karabijn!DB31),1),"-")</f>
        <v>-</v>
      </c>
      <c r="K104" s="204" t="str">
        <f>IF(Karabijn!EB31=1,LARGE((Karabijn!I31,Karabijn!P31,Karabijn!Y31,Karabijn!AH31,Karabijn!AQ31,Karabijn!AZ31,Karabijn!BI31,Karabijn!BR31,Karabijn!CA31,Karabijn!CJ31,Karabijn!CS31,Karabijn!DB31),2),"-")</f>
        <v>-</v>
      </c>
      <c r="L104" s="204" t="str">
        <f>IF(Karabijn!EB31=1,LARGE((Karabijn!I31,Karabijn!P31,Karabijn!Y31,Karabijn!AH31,Karabijn!AQ31,Karabijn!AZ31,Karabijn!BI31,Karabijn!BR31,Karabijn!CA31,Karabijn!CJ31,Karabijn!CS31,Karabijn!DB31),3),"-")</f>
        <v>-</v>
      </c>
      <c r="M104" s="204" t="str">
        <f>IF(Karabijn!EB31=1,LARGE((Karabijn!I31,Karabijn!P31,Karabijn!Y31,Karabijn!AH31,Karabijn!AQ31,Karabijn!AZ31,Karabijn!BI31,Karabijn!BR31,Karabijn!CA31,Karabijn!CJ31,Karabijn!CS31,Karabijn!DB31),4),"-")</f>
        <v>-</v>
      </c>
      <c r="N104" s="204" t="str">
        <f>IF(Karabijn!EB31=1,LARGE((Karabijn!I31,Karabijn!P31,Karabijn!Y31,Karabijn!AH31,Karabijn!AQ31,Karabijn!AZ31,Karabijn!BI31,Karabijn!BR31,Karabijn!CA31,Karabijn!CJ31,Karabijn!CS31,Karabijn!DB31),5),"-")</f>
        <v>-</v>
      </c>
      <c r="O104" s="204">
        <f t="shared" si="7"/>
        <v>0</v>
      </c>
      <c r="P104" s="232"/>
    </row>
    <row r="105" spans="2:16" ht="11.25">
      <c r="B105" s="223" t="str">
        <f>Karabijn!A32</f>
        <v>A</v>
      </c>
      <c r="C105" s="204">
        <f>Karabijn!B32</f>
        <v>19</v>
      </c>
      <c r="D105" s="224" t="str">
        <f>Karabijn!C32</f>
        <v>P. Kasten</v>
      </c>
      <c r="E105" s="224">
        <f>Karabijn!D32</f>
        <v>23</v>
      </c>
      <c r="F105" s="226">
        <f>Karabijn!DH32</f>
        <v>139.91304347826087</v>
      </c>
      <c r="G105" s="271"/>
      <c r="H105" s="271"/>
      <c r="I105" s="268" t="str">
        <f t="shared" si="6"/>
        <v> </v>
      </c>
      <c r="J105" s="203">
        <f>IF(Karabijn!EB32=1,LARGE((Karabijn!I32,Karabijn!P32,Karabijn!Y32,Karabijn!AH32,Karabijn!AQ32,Karabijn!AZ32,Karabijn!BI32,Karabijn!BR32,Karabijn!CA32,Karabijn!CJ32,Karabijn!CS32,Karabijn!DB32),1),"-")</f>
        <v>576</v>
      </c>
      <c r="K105" s="204">
        <f>IF(Karabijn!EB32=1,LARGE((Karabijn!I32,Karabijn!P32,Karabijn!Y32,Karabijn!AH32,Karabijn!AQ32,Karabijn!AZ32,Karabijn!BI32,Karabijn!BR32,Karabijn!CA32,Karabijn!CJ32,Karabijn!CS32,Karabijn!DB32),2),"-")</f>
        <v>569</v>
      </c>
      <c r="L105" s="204">
        <f>IF(Karabijn!EB32=1,LARGE((Karabijn!I32,Karabijn!P32,Karabijn!Y32,Karabijn!AH32,Karabijn!AQ32,Karabijn!AZ32,Karabijn!BI32,Karabijn!BR32,Karabijn!CA32,Karabijn!CJ32,Karabijn!CS32,Karabijn!DB32),3),"-")</f>
        <v>564</v>
      </c>
      <c r="M105" s="204">
        <f>IF(Karabijn!EB32=1,LARGE((Karabijn!I32,Karabijn!P32,Karabijn!Y32,Karabijn!AH32,Karabijn!AQ32,Karabijn!AZ32,Karabijn!BI32,Karabijn!BR32,Karabijn!CA32,Karabijn!CJ32,Karabijn!CS32,Karabijn!DB32),4),"-")</f>
        <v>562</v>
      </c>
      <c r="N105" s="204">
        <f>IF(Karabijn!EB32=1,LARGE((Karabijn!I32,Karabijn!P32,Karabijn!Y32,Karabijn!AH32,Karabijn!AQ32,Karabijn!AZ32,Karabijn!BI32,Karabijn!BR32,Karabijn!CA32,Karabijn!CJ32,Karabijn!CS32,Karabijn!DB32),5),"-")</f>
        <v>557</v>
      </c>
      <c r="O105" s="204">
        <f t="shared" si="7"/>
        <v>2828</v>
      </c>
      <c r="P105" s="216" t="s">
        <v>139</v>
      </c>
    </row>
    <row r="106" spans="2:16" ht="11.25">
      <c r="B106" s="223" t="str">
        <f>Karabijn!A33</f>
        <v>A</v>
      </c>
      <c r="C106" s="204">
        <f>Karabijn!B33</f>
        <v>41</v>
      </c>
      <c r="D106" s="224" t="str">
        <f>Karabijn!C33</f>
        <v>J. Koenis</v>
      </c>
      <c r="E106" s="224">
        <f>Karabijn!D33</f>
        <v>24</v>
      </c>
      <c r="F106" s="226">
        <f>Karabijn!DH33</f>
        <v>141.33333333333334</v>
      </c>
      <c r="G106" s="271"/>
      <c r="H106" s="271">
        <v>137</v>
      </c>
      <c r="I106" s="273">
        <f t="shared" si="6"/>
        <v>-4.333333333333343</v>
      </c>
      <c r="J106" s="203">
        <f>IF(Karabijn!EB33=1,LARGE((Karabijn!I33,Karabijn!P33,Karabijn!Y33,Karabijn!AH33,Karabijn!AQ33,Karabijn!AZ33,Karabijn!BI33,Karabijn!BR33,Karabijn!CA33,Karabijn!CJ33,Karabijn!CS33,Karabijn!DB33),1),"-")</f>
        <v>573</v>
      </c>
      <c r="K106" s="204">
        <f>IF(Karabijn!EB33=1,LARGE((Karabijn!I33,Karabijn!P33,Karabijn!Y33,Karabijn!AH33,Karabijn!AQ33,Karabijn!AZ33,Karabijn!BI33,Karabijn!BR33,Karabijn!CA33,Karabijn!CJ33,Karabijn!CS33,Karabijn!DB33),2),"-")</f>
        <v>570</v>
      </c>
      <c r="L106" s="204">
        <f>IF(Karabijn!EB33=1,LARGE((Karabijn!I33,Karabijn!P33,Karabijn!Y33,Karabijn!AH33,Karabijn!AQ33,Karabijn!AZ33,Karabijn!BI33,Karabijn!BR33,Karabijn!CA33,Karabijn!CJ33,Karabijn!CS33,Karabijn!DB33),3),"-")</f>
        <v>568</v>
      </c>
      <c r="M106" s="204">
        <f>IF(Karabijn!EB33=1,LARGE((Karabijn!I33,Karabijn!P33,Karabijn!Y33,Karabijn!AH33,Karabijn!AQ33,Karabijn!AZ33,Karabijn!BI33,Karabijn!BR33,Karabijn!CA33,Karabijn!CJ33,Karabijn!CS33,Karabijn!DB33),4),"-")</f>
        <v>566</v>
      </c>
      <c r="N106" s="204">
        <f>IF(Karabijn!EB33=1,LARGE((Karabijn!I33,Karabijn!P33,Karabijn!Y33,Karabijn!AH33,Karabijn!AQ33,Karabijn!AZ33,Karabijn!BI33,Karabijn!BR33,Karabijn!CA33,Karabijn!CJ33,Karabijn!CS33,Karabijn!DB33),5),"-")</f>
        <v>562</v>
      </c>
      <c r="O106" s="204">
        <f t="shared" si="7"/>
        <v>2839</v>
      </c>
      <c r="P106" s="216" t="s">
        <v>137</v>
      </c>
    </row>
    <row r="107" spans="2:16" ht="11.25">
      <c r="B107" s="223" t="str">
        <f>Karabijn!A34</f>
        <v>A</v>
      </c>
      <c r="C107" s="204">
        <f>Karabijn!B34</f>
        <v>48</v>
      </c>
      <c r="D107" s="224" t="str">
        <f>Karabijn!C34</f>
        <v>P. Koopman</v>
      </c>
      <c r="E107" s="224">
        <f>Karabijn!D34</f>
      </c>
      <c r="F107" s="226">
        <f>Karabijn!DH34</f>
        <v>0</v>
      </c>
      <c r="G107" s="271"/>
      <c r="H107" s="271"/>
      <c r="I107" s="268" t="str">
        <f t="shared" si="6"/>
        <v> </v>
      </c>
      <c r="J107" s="203" t="str">
        <f>IF(Karabijn!EB34=1,LARGE((Karabijn!I34,Karabijn!P34,Karabijn!Y34,Karabijn!AH34,Karabijn!AQ34,Karabijn!AZ34,Karabijn!BI34,Karabijn!BR34,Karabijn!CA34,Karabijn!CJ34,Karabijn!CS34,Karabijn!DB34),1),"-")</f>
        <v>-</v>
      </c>
      <c r="K107" s="204" t="str">
        <f>IF(Karabijn!EB34=1,LARGE((Karabijn!I34,Karabijn!P34,Karabijn!Y34,Karabijn!AH34,Karabijn!AQ34,Karabijn!AZ34,Karabijn!BI34,Karabijn!BR34,Karabijn!CA34,Karabijn!CJ34,Karabijn!CS34,Karabijn!DB34),2),"-")</f>
        <v>-</v>
      </c>
      <c r="L107" s="204" t="str">
        <f>IF(Karabijn!EB34=1,LARGE((Karabijn!I34,Karabijn!P34,Karabijn!Y34,Karabijn!AH34,Karabijn!AQ34,Karabijn!AZ34,Karabijn!BI34,Karabijn!BR34,Karabijn!CA34,Karabijn!CJ34,Karabijn!CS34,Karabijn!DB34),3),"-")</f>
        <v>-</v>
      </c>
      <c r="M107" s="204" t="str">
        <f>IF(Karabijn!EB34=1,LARGE((Karabijn!I34,Karabijn!P34,Karabijn!Y34,Karabijn!AH34,Karabijn!AQ34,Karabijn!AZ34,Karabijn!BI34,Karabijn!BR34,Karabijn!CA34,Karabijn!CJ34,Karabijn!CS34,Karabijn!DB34),4),"-")</f>
        <v>-</v>
      </c>
      <c r="N107" s="204" t="str">
        <f>IF(Karabijn!EB34=1,LARGE((Karabijn!I34,Karabijn!P34,Karabijn!Y34,Karabijn!AH34,Karabijn!AQ34,Karabijn!AZ34,Karabijn!BI34,Karabijn!BR34,Karabijn!CA34,Karabijn!CJ34,Karabijn!CS34,Karabijn!DB34),5),"-")</f>
        <v>-</v>
      </c>
      <c r="O107" s="204">
        <f t="shared" si="7"/>
        <v>0</v>
      </c>
      <c r="P107" s="232"/>
    </row>
    <row r="108" spans="2:16" ht="11.25">
      <c r="B108" s="223" t="str">
        <f>Karabijn!A35</f>
        <v>A</v>
      </c>
      <c r="C108" s="204">
        <f>Karabijn!B35</f>
        <v>51</v>
      </c>
      <c r="D108" s="224" t="str">
        <f>Karabijn!C35</f>
        <v>M. Craset</v>
      </c>
      <c r="E108" s="224">
        <f>Karabijn!D35</f>
        <v>36</v>
      </c>
      <c r="F108" s="226">
        <f>Karabijn!DH35</f>
        <v>133.11111111111111</v>
      </c>
      <c r="G108" s="271"/>
      <c r="H108" s="271"/>
      <c r="I108" s="268" t="str">
        <f t="shared" si="6"/>
        <v> </v>
      </c>
      <c r="J108" s="203">
        <f>IF(Karabijn!EB35=1,LARGE((Karabijn!I35,Karabijn!P35,Karabijn!Y35,Karabijn!AH35,Karabijn!AQ35,Karabijn!AZ35,Karabijn!BI35,Karabijn!BR35,Karabijn!CA35,Karabijn!CJ35,Karabijn!CS35,Karabijn!DB35),1),"-")</f>
        <v>557</v>
      </c>
      <c r="K108" s="204">
        <f>IF(Karabijn!EB35=1,LARGE((Karabijn!I35,Karabijn!P35,Karabijn!Y35,Karabijn!AH35,Karabijn!AQ35,Karabijn!AZ35,Karabijn!BI35,Karabijn!BR35,Karabijn!CA35,Karabijn!CJ35,Karabijn!CS35,Karabijn!DB35),2),"-")</f>
        <v>550</v>
      </c>
      <c r="L108" s="204">
        <f>IF(Karabijn!EB35=1,LARGE((Karabijn!I35,Karabijn!P35,Karabijn!Y35,Karabijn!AH35,Karabijn!AQ35,Karabijn!AZ35,Karabijn!BI35,Karabijn!BR35,Karabijn!CA35,Karabijn!CJ35,Karabijn!CS35,Karabijn!DB35),3),"-")</f>
        <v>542</v>
      </c>
      <c r="M108" s="204">
        <f>IF(Karabijn!EB35=1,LARGE((Karabijn!I35,Karabijn!P35,Karabijn!Y35,Karabijn!AH35,Karabijn!AQ35,Karabijn!AZ35,Karabijn!BI35,Karabijn!BR35,Karabijn!CA35,Karabijn!CJ35,Karabijn!CS35,Karabijn!DB35),4),"-")</f>
        <v>537</v>
      </c>
      <c r="N108" s="204">
        <f>IF(Karabijn!EB35=1,LARGE((Karabijn!I35,Karabijn!P35,Karabijn!Y35,Karabijn!AH35,Karabijn!AQ35,Karabijn!AZ35,Karabijn!BI35,Karabijn!BR35,Karabijn!CA35,Karabijn!CJ35,Karabijn!CS35,Karabijn!DB35),5),"-")</f>
        <v>534</v>
      </c>
      <c r="O108" s="204">
        <f t="shared" si="7"/>
        <v>2720</v>
      </c>
      <c r="P108" s="216" t="s">
        <v>141</v>
      </c>
    </row>
    <row r="109" spans="2:16" ht="11.25">
      <c r="B109" s="223" t="str">
        <f>Karabijn!A36</f>
        <v>A</v>
      </c>
      <c r="C109" s="204">
        <f>Karabijn!B36</f>
        <v>65</v>
      </c>
      <c r="D109" s="224" t="str">
        <f>Karabijn!C36</f>
        <v>H. Pasterkamp</v>
      </c>
      <c r="E109" s="224">
        <f>Karabijn!D36</f>
        <v>7</v>
      </c>
      <c r="F109" s="226">
        <f>Karabijn!DH36</f>
        <v>127.71428571428571</v>
      </c>
      <c r="G109" s="271"/>
      <c r="H109" s="271"/>
      <c r="I109" s="268" t="str">
        <f t="shared" si="6"/>
        <v> </v>
      </c>
      <c r="J109" s="203" t="str">
        <f>IF(Karabijn!EB36=1,LARGE((Karabijn!I36,Karabijn!P36,Karabijn!Y36,Karabijn!AH36,Karabijn!AQ36,Karabijn!AZ36,Karabijn!BI36,Karabijn!BR36,Karabijn!CA36,Karabijn!CJ36,Karabijn!CS36,Karabijn!DB36),1),"-")</f>
        <v>-</v>
      </c>
      <c r="K109" s="204" t="str">
        <f>IF(Karabijn!EB36=1,LARGE((Karabijn!I36,Karabijn!P36,Karabijn!Y36,Karabijn!AH36,Karabijn!AQ36,Karabijn!AZ36,Karabijn!BI36,Karabijn!BR36,Karabijn!CA36,Karabijn!CJ36,Karabijn!CS36,Karabijn!DB36),2),"-")</f>
        <v>-</v>
      </c>
      <c r="L109" s="204" t="str">
        <f>IF(Karabijn!EB36=1,LARGE((Karabijn!I36,Karabijn!P36,Karabijn!Y36,Karabijn!AH36,Karabijn!AQ36,Karabijn!AZ36,Karabijn!BI36,Karabijn!BR36,Karabijn!CA36,Karabijn!CJ36,Karabijn!CS36,Karabijn!DB36),3),"-")</f>
        <v>-</v>
      </c>
      <c r="M109" s="204" t="str">
        <f>IF(Karabijn!EB36=1,LARGE((Karabijn!I36,Karabijn!P36,Karabijn!Y36,Karabijn!AH36,Karabijn!AQ36,Karabijn!AZ36,Karabijn!BI36,Karabijn!BR36,Karabijn!CA36,Karabijn!CJ36,Karabijn!CS36,Karabijn!DB36),4),"-")</f>
        <v>-</v>
      </c>
      <c r="N109" s="204" t="str">
        <f>IF(Karabijn!EB36=1,LARGE((Karabijn!I36,Karabijn!P36,Karabijn!Y36,Karabijn!AH36,Karabijn!AQ36,Karabijn!AZ36,Karabijn!BI36,Karabijn!BR36,Karabijn!CA36,Karabijn!CJ36,Karabijn!CS36,Karabijn!DB36),5),"-")</f>
        <v>-</v>
      </c>
      <c r="O109" s="204">
        <f t="shared" si="7"/>
        <v>0</v>
      </c>
      <c r="P109" s="232"/>
    </row>
    <row r="110" spans="2:16" ht="11.25">
      <c r="B110" s="223" t="str">
        <f>Karabijn!A37</f>
        <v>A</v>
      </c>
      <c r="C110" s="204">
        <f>Karabijn!B37</f>
        <v>66</v>
      </c>
      <c r="D110" s="224" t="str">
        <f>Karabijn!C37</f>
        <v>M. de Ronde</v>
      </c>
      <c r="E110" s="224">
        <f>Karabijn!D37</f>
        <v>22</v>
      </c>
      <c r="F110" s="226">
        <f>Karabijn!DH37</f>
        <v>141.6818181818182</v>
      </c>
      <c r="G110" s="271"/>
      <c r="H110" s="271"/>
      <c r="I110" s="268" t="str">
        <f t="shared" si="6"/>
        <v> </v>
      </c>
      <c r="J110" s="203">
        <f>IF(Karabijn!EB37=1,LARGE((Karabijn!I37,Karabijn!P37,Karabijn!Y37,Karabijn!AH37,Karabijn!AQ37,Karabijn!AZ37,Karabijn!BI37,Karabijn!BR37,Karabijn!CA37,Karabijn!CJ37,Karabijn!CS37,Karabijn!DB37),1),"-")</f>
        <v>578</v>
      </c>
      <c r="K110" s="204">
        <f>IF(Karabijn!EB37=1,LARGE((Karabijn!I37,Karabijn!P37,Karabijn!Y37,Karabijn!AH37,Karabijn!AQ37,Karabijn!AZ37,Karabijn!BI37,Karabijn!BR37,Karabijn!CA37,Karabijn!CJ37,Karabijn!CS37,Karabijn!DB37),2),"-")</f>
        <v>572</v>
      </c>
      <c r="L110" s="204">
        <f>IF(Karabijn!EB37=1,LARGE((Karabijn!I37,Karabijn!P37,Karabijn!Y37,Karabijn!AH37,Karabijn!AQ37,Karabijn!AZ37,Karabijn!BI37,Karabijn!BR37,Karabijn!CA37,Karabijn!CJ37,Karabijn!CS37,Karabijn!DB37),3),"-")</f>
        <v>571</v>
      </c>
      <c r="M110" s="204">
        <f>IF(Karabijn!EB37=1,LARGE((Karabijn!I37,Karabijn!P37,Karabijn!Y37,Karabijn!AH37,Karabijn!AQ37,Karabijn!AZ37,Karabijn!BI37,Karabijn!BR37,Karabijn!CA37,Karabijn!CJ37,Karabijn!CS37,Karabijn!DB37),4),"-")</f>
        <v>561</v>
      </c>
      <c r="N110" s="204">
        <f>IF(Karabijn!EB37=1,LARGE((Karabijn!I37,Karabijn!P37,Karabijn!Y37,Karabijn!AH37,Karabijn!AQ37,Karabijn!AZ37,Karabijn!BI37,Karabijn!BR37,Karabijn!CA37,Karabijn!CJ37,Karabijn!CS37,Karabijn!DB37),5),"-")</f>
        <v>552</v>
      </c>
      <c r="O110" s="204">
        <f t="shared" si="7"/>
        <v>2834</v>
      </c>
      <c r="P110" s="216" t="s">
        <v>138</v>
      </c>
    </row>
    <row r="111" spans="2:16" ht="11.25">
      <c r="B111" s="223" t="str">
        <f>Karabijn!A38</f>
        <v>A</v>
      </c>
      <c r="C111" s="204">
        <f>Karabijn!B38</f>
        <v>71</v>
      </c>
      <c r="D111" s="224" t="str">
        <f>Karabijn!C38</f>
        <v>S. Hartingsveld (jr)</v>
      </c>
      <c r="E111" s="224">
        <f>Karabijn!D38</f>
      </c>
      <c r="F111" s="226">
        <f>Karabijn!DH38</f>
        <v>0</v>
      </c>
      <c r="G111" s="271"/>
      <c r="H111" s="271"/>
      <c r="I111" s="268" t="str">
        <f t="shared" si="6"/>
        <v> </v>
      </c>
      <c r="J111" s="203" t="str">
        <f>IF(Karabijn!EB38=1,LARGE((Karabijn!I38,Karabijn!P38,Karabijn!Y38,Karabijn!AH38,Karabijn!AQ38,Karabijn!AZ38,Karabijn!BI38,Karabijn!BR38,Karabijn!CA38,Karabijn!CJ38,Karabijn!CS38,Karabijn!DB38),1),"-")</f>
        <v>-</v>
      </c>
      <c r="K111" s="204" t="str">
        <f>IF(Karabijn!EB38=1,LARGE((Karabijn!I38,Karabijn!P38,Karabijn!Y38,Karabijn!AH38,Karabijn!AQ38,Karabijn!AZ38,Karabijn!BI38,Karabijn!BR38,Karabijn!CA38,Karabijn!CJ38,Karabijn!CS38,Karabijn!DB38),2),"-")</f>
        <v>-</v>
      </c>
      <c r="L111" s="204" t="str">
        <f>IF(Karabijn!EB38=1,LARGE((Karabijn!I38,Karabijn!P38,Karabijn!Y38,Karabijn!AH38,Karabijn!AQ38,Karabijn!AZ38,Karabijn!BI38,Karabijn!BR38,Karabijn!CA38,Karabijn!CJ38,Karabijn!CS38,Karabijn!DB38),3),"-")</f>
        <v>-</v>
      </c>
      <c r="M111" s="204" t="str">
        <f>IF(Karabijn!EB38=1,LARGE((Karabijn!I38,Karabijn!P38,Karabijn!Y38,Karabijn!AH38,Karabijn!AQ38,Karabijn!AZ38,Karabijn!BI38,Karabijn!BR38,Karabijn!CA38,Karabijn!CJ38,Karabijn!CS38,Karabijn!DB38),4),"-")</f>
        <v>-</v>
      </c>
      <c r="N111" s="204" t="str">
        <f>IF(Karabijn!EB38=1,LARGE((Karabijn!I38,Karabijn!P38,Karabijn!Y38,Karabijn!AH38,Karabijn!AQ38,Karabijn!AZ38,Karabijn!BI38,Karabijn!BR38,Karabijn!CA38,Karabijn!CJ38,Karabijn!CS38,Karabijn!DB38),5),"-")</f>
        <v>-</v>
      </c>
      <c r="O111" s="204">
        <f t="shared" si="7"/>
        <v>0</v>
      </c>
      <c r="P111" s="232"/>
    </row>
    <row r="112" spans="2:16" ht="12" thickBot="1">
      <c r="B112" s="227" t="str">
        <f>Karabijn!A39</f>
        <v>A</v>
      </c>
      <c r="C112" s="206">
        <f>Karabijn!B39</f>
        <v>73</v>
      </c>
      <c r="D112" s="228" t="str">
        <f>Karabijn!C39</f>
        <v>P. Borst</v>
      </c>
      <c r="E112" s="228">
        <f>Karabijn!D39</f>
        <v>18</v>
      </c>
      <c r="F112" s="230">
        <f>Karabijn!DH39</f>
        <v>140.77777777777777</v>
      </c>
      <c r="G112" s="271"/>
      <c r="H112" s="271"/>
      <c r="I112" s="268" t="str">
        <f t="shared" si="6"/>
        <v> </v>
      </c>
      <c r="J112" s="205" t="str">
        <f>IF(Karabijn!EB39=1,LARGE((Karabijn!I39,Karabijn!P39,Karabijn!Y39,Karabijn!AH39,Karabijn!AQ39,Karabijn!AZ39,Karabijn!BI39,Karabijn!BR39,Karabijn!CA39,Karabijn!CJ39,Karabijn!CS39,Karabijn!DB39),1),"-")</f>
        <v>-</v>
      </c>
      <c r="K112" s="206" t="str">
        <f>IF(Karabijn!EB39=1,LARGE((Karabijn!I39,Karabijn!P39,Karabijn!Y39,Karabijn!AH39,Karabijn!AQ39,Karabijn!AZ39,Karabijn!BI39,Karabijn!BR39,Karabijn!CA39,Karabijn!CJ39,Karabijn!CS39,Karabijn!DB39),2),"-")</f>
        <v>-</v>
      </c>
      <c r="L112" s="206" t="str">
        <f>IF(Karabijn!EB39=1,LARGE((Karabijn!I39,Karabijn!P39,Karabijn!Y39,Karabijn!AH39,Karabijn!AQ39,Karabijn!AZ39,Karabijn!BI39,Karabijn!BR39,Karabijn!CA39,Karabijn!CJ39,Karabijn!CS39,Karabijn!DB39),3),"-")</f>
        <v>-</v>
      </c>
      <c r="M112" s="206" t="str">
        <f>IF(Karabijn!EB39=1,LARGE((Karabijn!I39,Karabijn!P39,Karabijn!Y39,Karabijn!AH39,Karabijn!AQ39,Karabijn!AZ39,Karabijn!BI39,Karabijn!BR39,Karabijn!CA39,Karabijn!CJ39,Karabijn!CS39,Karabijn!DB39),4),"-")</f>
        <v>-</v>
      </c>
      <c r="N112" s="206" t="str">
        <f>IF(Karabijn!EB39=1,LARGE((Karabijn!I39,Karabijn!P39,Karabijn!Y39,Karabijn!AH39,Karabijn!AQ39,Karabijn!AZ39,Karabijn!BI39,Karabijn!BR39,Karabijn!CA39,Karabijn!CJ39,Karabijn!CS39,Karabijn!DB39),5),"-")</f>
        <v>-</v>
      </c>
      <c r="O112" s="206">
        <f t="shared" si="7"/>
        <v>0</v>
      </c>
      <c r="P112" s="233"/>
    </row>
    <row r="113" ht="11.25">
      <c r="I113" s="268"/>
    </row>
    <row r="114" spans="4:9" ht="12" thickBot="1">
      <c r="D114" s="208" t="str">
        <f>Karabijn!B41</f>
        <v>KLEIN KALIBER KARABIJN LIGGEND</v>
      </c>
      <c r="I114" s="268"/>
    </row>
    <row r="115" spans="2:16" ht="12" thickBot="1">
      <c r="B115" s="1"/>
      <c r="C115" s="6"/>
      <c r="D115" s="2"/>
      <c r="E115" s="20" t="s">
        <v>13</v>
      </c>
      <c r="F115" s="209" t="s">
        <v>77</v>
      </c>
      <c r="G115" s="242"/>
      <c r="H115" s="242"/>
      <c r="I115" s="268"/>
      <c r="J115" s="210" t="s">
        <v>109</v>
      </c>
      <c r="K115" s="211"/>
      <c r="L115" s="211"/>
      <c r="M115" s="211"/>
      <c r="N115" s="209"/>
      <c r="O115" s="212" t="s">
        <v>110</v>
      </c>
      <c r="P115" s="212" t="s">
        <v>111</v>
      </c>
    </row>
    <row r="116" spans="2:16" ht="12" thickBot="1">
      <c r="B116" s="29" t="s">
        <v>16</v>
      </c>
      <c r="C116" s="29" t="s">
        <v>17</v>
      </c>
      <c r="D116" s="200" t="s">
        <v>18</v>
      </c>
      <c r="E116" s="32" t="s">
        <v>108</v>
      </c>
      <c r="F116" s="213" t="s">
        <v>107</v>
      </c>
      <c r="G116" s="242"/>
      <c r="H116" s="242"/>
      <c r="I116" s="268"/>
      <c r="J116" s="213">
        <v>1</v>
      </c>
      <c r="K116" s="213">
        <v>2</v>
      </c>
      <c r="L116" s="213">
        <v>3</v>
      </c>
      <c r="M116" s="213">
        <v>4</v>
      </c>
      <c r="N116" s="213">
        <v>5</v>
      </c>
      <c r="O116" s="214"/>
      <c r="P116" s="214"/>
    </row>
    <row r="117" spans="2:16" ht="11.25">
      <c r="B117" s="219" t="str">
        <f>Karabijn!A46</f>
        <v>A</v>
      </c>
      <c r="C117" s="202">
        <f>Karabijn!B46</f>
        <v>6</v>
      </c>
      <c r="D117" s="220" t="str">
        <f>Karabijn!C46</f>
        <v>R. Burgstra</v>
      </c>
      <c r="E117" s="220">
        <f>Karabijn!D46</f>
      </c>
      <c r="F117" s="222">
        <f>Karabijn!DH46</f>
        <v>0</v>
      </c>
      <c r="G117" s="271"/>
      <c r="H117" s="271"/>
      <c r="I117" s="268" t="str">
        <f aca="true" t="shared" si="8" ref="I117:I125">IF(H117=""," ",SUM(H117-F117))</f>
        <v> </v>
      </c>
      <c r="J117" s="201" t="str">
        <f>IF(Karabijn!EB46=1,LARGE((Karabijn!I46,Karabijn!P46,Karabijn!Y46,Karabijn!AH46,Karabijn!AQ46,Karabijn!AZ46,Karabijn!BI46,Karabijn!BR46,Karabijn!CA46,Karabijn!CJ46,Karabijn!CS46,Karabijn!DB46),1),"-")</f>
        <v>-</v>
      </c>
      <c r="K117" s="202" t="str">
        <f>IF(Karabijn!EB46=1,LARGE((Karabijn!I46,Karabijn!P46,Karabijn!Y46,Karabijn!AH46,Karabijn!AQ46,Karabijn!AZ46,Karabijn!BI46,Karabijn!BR46,Karabijn!CA46,Karabijn!CJ46,Karabijn!CS46,Karabijn!DB46),2),"-")</f>
        <v>-</v>
      </c>
      <c r="L117" s="202" t="str">
        <f>IF(Karabijn!EB46=1,LARGE((Karabijn!I46,Karabijn!P46,Karabijn!Y46,Karabijn!AH46,Karabijn!AQ46,Karabijn!AZ46,Karabijn!BI46,Karabijn!BR46,Karabijn!CA46,Karabijn!CJ46,Karabijn!CS46,Karabijn!DB46),3),"-")</f>
        <v>-</v>
      </c>
      <c r="M117" s="202" t="str">
        <f>IF(Karabijn!EB46=1,LARGE((Karabijn!I46,Karabijn!P46,Karabijn!Y46,Karabijn!AH46,Karabijn!AQ46,Karabijn!AZ46,Karabijn!BI46,Karabijn!BR46,Karabijn!CA46,Karabijn!CJ46,Karabijn!CS46,Karabijn!DB46),4),"-")</f>
        <v>-</v>
      </c>
      <c r="N117" s="202" t="str">
        <f>IF(Karabijn!EB46=1,LARGE((Karabijn!I46,Karabijn!P46,Karabijn!Y46,Karabijn!AH46,Karabijn!AQ46,Karabijn!AZ46,Karabijn!BI46,Karabijn!BR46,Karabijn!CA46,Karabijn!CJ46,Karabijn!CS46,Karabijn!DB46),5),"-")</f>
        <v>-</v>
      </c>
      <c r="O117" s="202">
        <f>SUM(J117:N117)</f>
        <v>0</v>
      </c>
      <c r="P117" s="215"/>
    </row>
    <row r="118" spans="2:16" ht="11.25">
      <c r="B118" s="223" t="str">
        <f>Karabijn!A47</f>
        <v>A</v>
      </c>
      <c r="C118" s="204">
        <f>Karabijn!B47</f>
        <v>17</v>
      </c>
      <c r="D118" s="224" t="str">
        <f>Karabijn!C47</f>
        <v>A. Woerlee</v>
      </c>
      <c r="E118" s="224">
        <f>Karabijn!D47</f>
      </c>
      <c r="F118" s="226">
        <f>Karabijn!DH47</f>
        <v>0</v>
      </c>
      <c r="G118" s="271"/>
      <c r="H118" s="271"/>
      <c r="I118" s="268" t="str">
        <f t="shared" si="8"/>
        <v> </v>
      </c>
      <c r="J118" s="203" t="str">
        <f>IF(Karabijn!EB47=1,LARGE((Karabijn!I47,Karabijn!P47,Karabijn!Y47,Karabijn!AH47,Karabijn!AQ47,Karabijn!AZ47,Karabijn!BI47,Karabijn!BR47,Karabijn!CA47,Karabijn!CJ47,Karabijn!CS47,Karabijn!DB47),1),"-")</f>
        <v>-</v>
      </c>
      <c r="K118" s="204" t="str">
        <f>IF(Karabijn!EB47=1,LARGE((Karabijn!I47,Karabijn!P47,Karabijn!Y47,Karabijn!AH47,Karabijn!AQ47,Karabijn!AZ47,Karabijn!BI47,Karabijn!BR47,Karabijn!CA47,Karabijn!CJ47,Karabijn!CS47,Karabijn!DB47),2),"-")</f>
        <v>-</v>
      </c>
      <c r="L118" s="204" t="str">
        <f>IF(Karabijn!EB47=1,LARGE((Karabijn!I47,Karabijn!P47,Karabijn!Y47,Karabijn!AH47,Karabijn!AQ47,Karabijn!AZ47,Karabijn!BI47,Karabijn!BR47,Karabijn!CA47,Karabijn!CJ47,Karabijn!CS47,Karabijn!DB47),3),"-")</f>
        <v>-</v>
      </c>
      <c r="M118" s="204" t="str">
        <f>IF(Karabijn!EB47=1,LARGE((Karabijn!I47,Karabijn!P47,Karabijn!Y47,Karabijn!AH47,Karabijn!AQ47,Karabijn!AZ47,Karabijn!BI47,Karabijn!BR47,Karabijn!CA47,Karabijn!CJ47,Karabijn!CS47,Karabijn!DB47),4),"-")</f>
        <v>-</v>
      </c>
      <c r="N118" s="204" t="str">
        <f>IF(Karabijn!EB47=1,LARGE((Karabijn!I47,Karabijn!P47,Karabijn!Y47,Karabijn!AH47,Karabijn!AQ47,Karabijn!AZ47,Karabijn!BI47,Karabijn!BR47,Karabijn!CA47,Karabijn!CJ47,Karabijn!CS47,Karabijn!DB47),5),"-")</f>
        <v>-</v>
      </c>
      <c r="O118" s="204">
        <f aca="true" t="shared" si="9" ref="O118:O125">SUM(J118:N118)</f>
        <v>0</v>
      </c>
      <c r="P118" s="216"/>
    </row>
    <row r="119" spans="2:16" ht="11.25">
      <c r="B119" s="223" t="str">
        <f>Karabijn!A48</f>
        <v>A</v>
      </c>
      <c r="C119" s="204">
        <f>Karabijn!B48</f>
        <v>18</v>
      </c>
      <c r="D119" s="224" t="str">
        <f>Karabijn!C48</f>
        <v>G. Hendriks-Bos</v>
      </c>
      <c r="E119" s="224">
        <f>Karabijn!D48</f>
      </c>
      <c r="F119" s="226">
        <f>Karabijn!DH48</f>
        <v>0</v>
      </c>
      <c r="G119" s="271"/>
      <c r="H119" s="271"/>
      <c r="I119" s="268" t="str">
        <f t="shared" si="8"/>
        <v> </v>
      </c>
      <c r="J119" s="203" t="str">
        <f>IF(Karabijn!EB48=1,LARGE((Karabijn!I48,Karabijn!P48,Karabijn!Y48,Karabijn!AH48,Karabijn!AQ48,Karabijn!AZ48,Karabijn!BI48,Karabijn!BR48,Karabijn!CA48,Karabijn!CJ48,Karabijn!CS48,Karabijn!DB48),1),"-")</f>
        <v>-</v>
      </c>
      <c r="K119" s="204" t="str">
        <f>IF(Karabijn!EB48=1,LARGE((Karabijn!I48,Karabijn!P48,Karabijn!Y48,Karabijn!AH48,Karabijn!AQ48,Karabijn!AZ48,Karabijn!BI48,Karabijn!BR48,Karabijn!CA48,Karabijn!CJ48,Karabijn!CS48,Karabijn!DB48),2),"-")</f>
        <v>-</v>
      </c>
      <c r="L119" s="204" t="str">
        <f>IF(Karabijn!EB48=1,LARGE((Karabijn!I48,Karabijn!P48,Karabijn!Y48,Karabijn!AH48,Karabijn!AQ48,Karabijn!AZ48,Karabijn!BI48,Karabijn!BR48,Karabijn!CA48,Karabijn!CJ48,Karabijn!CS48,Karabijn!DB48),3),"-")</f>
        <v>-</v>
      </c>
      <c r="M119" s="204" t="str">
        <f>IF(Karabijn!EB48=1,LARGE((Karabijn!I48,Karabijn!P48,Karabijn!Y48,Karabijn!AH48,Karabijn!AQ48,Karabijn!AZ48,Karabijn!BI48,Karabijn!BR48,Karabijn!CA48,Karabijn!CJ48,Karabijn!CS48,Karabijn!DB48),4),"-")</f>
        <v>-</v>
      </c>
      <c r="N119" s="204" t="str">
        <f>IF(Karabijn!EB48=1,LARGE((Karabijn!I48,Karabijn!P48,Karabijn!Y48,Karabijn!AH48,Karabijn!AQ48,Karabijn!AZ48,Karabijn!BI48,Karabijn!BR48,Karabijn!CA48,Karabijn!CJ48,Karabijn!CS48,Karabijn!DB48),5),"-")</f>
        <v>-</v>
      </c>
      <c r="O119" s="204">
        <f t="shared" si="9"/>
        <v>0</v>
      </c>
      <c r="P119" s="216"/>
    </row>
    <row r="120" spans="2:16" ht="11.25">
      <c r="B120" s="223" t="str">
        <f>Karabijn!A49</f>
        <v>A</v>
      </c>
      <c r="C120" s="204">
        <f>Karabijn!B49</f>
        <v>41</v>
      </c>
      <c r="D120" s="224" t="str">
        <f>Karabijn!C49</f>
        <v>J. Koenis</v>
      </c>
      <c r="E120" s="224">
        <f>Karabijn!D49</f>
        <v>1</v>
      </c>
      <c r="F120" s="226">
        <f>Karabijn!DH49</f>
        <v>139</v>
      </c>
      <c r="G120" s="271"/>
      <c r="H120" s="271"/>
      <c r="I120" s="268" t="str">
        <f t="shared" si="8"/>
        <v> </v>
      </c>
      <c r="J120" s="203" t="str">
        <f>IF(Karabijn!EB49=1,LARGE((Karabijn!I49,Karabijn!P49,Karabijn!Y49,Karabijn!AH49,Karabijn!AQ49,Karabijn!AZ49,Karabijn!BI49,Karabijn!BR49,Karabijn!CA49,Karabijn!CJ49,Karabijn!CS49,Karabijn!DB49),1),"-")</f>
        <v>-</v>
      </c>
      <c r="K120" s="204" t="str">
        <f>IF(Karabijn!EB49=1,LARGE((Karabijn!I49,Karabijn!P49,Karabijn!Y49,Karabijn!AH49,Karabijn!AQ49,Karabijn!AZ49,Karabijn!BI49,Karabijn!BR49,Karabijn!CA49,Karabijn!CJ49,Karabijn!CS49,Karabijn!DB49),2),"-")</f>
        <v>-</v>
      </c>
      <c r="L120" s="204" t="str">
        <f>IF(Karabijn!EB49=1,LARGE((Karabijn!I49,Karabijn!P49,Karabijn!Y49,Karabijn!AH49,Karabijn!AQ49,Karabijn!AZ49,Karabijn!BI49,Karabijn!BR49,Karabijn!CA49,Karabijn!CJ49,Karabijn!CS49,Karabijn!DB49),3),"-")</f>
        <v>-</v>
      </c>
      <c r="M120" s="204" t="str">
        <f>IF(Karabijn!EB49=1,LARGE((Karabijn!I49,Karabijn!P49,Karabijn!Y49,Karabijn!AH49,Karabijn!AQ49,Karabijn!AZ49,Karabijn!BI49,Karabijn!BR49,Karabijn!CA49,Karabijn!CJ49,Karabijn!CS49,Karabijn!DB49),4),"-")</f>
        <v>-</v>
      </c>
      <c r="N120" s="204" t="str">
        <f>IF(Karabijn!EB49=1,LARGE((Karabijn!I49,Karabijn!P49,Karabijn!Y49,Karabijn!AH49,Karabijn!AQ49,Karabijn!AZ49,Karabijn!BI49,Karabijn!BR49,Karabijn!CA49,Karabijn!CJ49,Karabijn!CS49,Karabijn!DB49),5),"-")</f>
        <v>-</v>
      </c>
      <c r="O120" s="204">
        <f t="shared" si="9"/>
        <v>0</v>
      </c>
      <c r="P120" s="216"/>
    </row>
    <row r="121" spans="2:16" ht="11.25">
      <c r="B121" s="223" t="str">
        <f>Karabijn!A50</f>
        <v>A</v>
      </c>
      <c r="C121" s="204">
        <f>Karabijn!B50</f>
        <v>48</v>
      </c>
      <c r="D121" s="224" t="str">
        <f>Karabijn!C50</f>
        <v>P. Koopman</v>
      </c>
      <c r="E121" s="224">
        <f>Karabijn!D50</f>
      </c>
      <c r="F121" s="226">
        <f>Karabijn!DH50</f>
        <v>0</v>
      </c>
      <c r="G121" s="271"/>
      <c r="H121" s="271"/>
      <c r="I121" s="268" t="str">
        <f t="shared" si="8"/>
        <v> </v>
      </c>
      <c r="J121" s="203" t="str">
        <f>IF(Karabijn!EB50=1,LARGE((Karabijn!I50,Karabijn!P50,Karabijn!Y50,Karabijn!AH50,Karabijn!AQ50,Karabijn!AZ50,Karabijn!BI50,Karabijn!BR50,Karabijn!CA50,Karabijn!CJ50,Karabijn!CS50,Karabijn!DB50),1),"-")</f>
        <v>-</v>
      </c>
      <c r="K121" s="204" t="str">
        <f>IF(Karabijn!EB50=1,LARGE((Karabijn!I50,Karabijn!P50,Karabijn!Y50,Karabijn!AH50,Karabijn!AQ50,Karabijn!AZ50,Karabijn!BI50,Karabijn!BR50,Karabijn!CA50,Karabijn!CJ50,Karabijn!CS50,Karabijn!DB50),2),"-")</f>
        <v>-</v>
      </c>
      <c r="L121" s="204" t="str">
        <f>IF(Karabijn!EB50=1,LARGE((Karabijn!I50,Karabijn!P50,Karabijn!Y50,Karabijn!AH50,Karabijn!AQ50,Karabijn!AZ50,Karabijn!BI50,Karabijn!BR50,Karabijn!CA50,Karabijn!CJ50,Karabijn!CS50,Karabijn!DB50),3),"-")</f>
        <v>-</v>
      </c>
      <c r="M121" s="204" t="str">
        <f>IF(Karabijn!EB50=1,LARGE((Karabijn!I50,Karabijn!P50,Karabijn!Y50,Karabijn!AH50,Karabijn!AQ50,Karabijn!AZ50,Karabijn!BI50,Karabijn!BR50,Karabijn!CA50,Karabijn!CJ50,Karabijn!CS50,Karabijn!DB50),4),"-")</f>
        <v>-</v>
      </c>
      <c r="N121" s="204" t="str">
        <f>IF(Karabijn!EB50=1,LARGE((Karabijn!I50,Karabijn!P50,Karabijn!Y50,Karabijn!AH50,Karabijn!AQ50,Karabijn!AZ50,Karabijn!BI50,Karabijn!BR50,Karabijn!CA50,Karabijn!CJ50,Karabijn!CS50,Karabijn!DB50),5),"-")</f>
        <v>-</v>
      </c>
      <c r="O121" s="204">
        <f t="shared" si="9"/>
        <v>0</v>
      </c>
      <c r="P121" s="216"/>
    </row>
    <row r="122" spans="2:16" ht="11.25">
      <c r="B122" s="223" t="str">
        <f>Karabijn!A52</f>
        <v>A</v>
      </c>
      <c r="C122" s="204">
        <f>Karabijn!B52</f>
        <v>56</v>
      </c>
      <c r="D122" s="224" t="str">
        <f>Karabijn!C52</f>
        <v>L.S. Haring</v>
      </c>
      <c r="E122" s="224">
        <f>Karabijn!D52</f>
      </c>
      <c r="F122" s="226">
        <f>Karabijn!DH52</f>
        <v>0</v>
      </c>
      <c r="G122" s="271"/>
      <c r="H122" s="271"/>
      <c r="I122" s="268" t="str">
        <f t="shared" si="8"/>
        <v> </v>
      </c>
      <c r="J122" s="203" t="str">
        <f>IF(Karabijn!EB52=1,LARGE((Karabijn!I52,Karabijn!P52,Karabijn!Y52,Karabijn!AH52,Karabijn!AQ52,Karabijn!AZ52,Karabijn!BI52,Karabijn!BR52,Karabijn!CA52,Karabijn!CJ52,Karabijn!CS52,Karabijn!DB52),1),"-")</f>
        <v>-</v>
      </c>
      <c r="K122" s="204" t="str">
        <f>IF(Karabijn!EB52=1,LARGE((Karabijn!I52,Karabijn!P52,Karabijn!Y52,Karabijn!AH52,Karabijn!AQ52,Karabijn!AZ52,Karabijn!BI52,Karabijn!BR52,Karabijn!CA52,Karabijn!CJ52,Karabijn!CS52,Karabijn!DB52),2),"-")</f>
        <v>-</v>
      </c>
      <c r="L122" s="204" t="str">
        <f>IF(Karabijn!EB52=1,LARGE((Karabijn!I52,Karabijn!P52,Karabijn!Y52,Karabijn!AH52,Karabijn!AQ52,Karabijn!AZ52,Karabijn!BI52,Karabijn!BR52,Karabijn!CA52,Karabijn!CJ52,Karabijn!CS52,Karabijn!DB52),3),"-")</f>
        <v>-</v>
      </c>
      <c r="M122" s="204" t="str">
        <f>IF(Karabijn!EB52=1,LARGE((Karabijn!I52,Karabijn!P52,Karabijn!Y52,Karabijn!AH52,Karabijn!AQ52,Karabijn!AZ52,Karabijn!BI52,Karabijn!BR52,Karabijn!CA52,Karabijn!CJ52,Karabijn!CS52,Karabijn!DB52),4),"-")</f>
        <v>-</v>
      </c>
      <c r="N122" s="204" t="str">
        <f>IF(Karabijn!EB52=1,LARGE((Karabijn!I52,Karabijn!P52,Karabijn!Y52,Karabijn!AH52,Karabijn!AQ52,Karabijn!AZ52,Karabijn!BI52,Karabijn!BR52,Karabijn!CA52,Karabijn!CJ52,Karabijn!CS52,Karabijn!DB52),5),"-")</f>
        <v>-</v>
      </c>
      <c r="O122" s="204">
        <f t="shared" si="9"/>
        <v>0</v>
      </c>
      <c r="P122" s="216"/>
    </row>
    <row r="123" spans="2:16" ht="11.25">
      <c r="B123" s="223" t="str">
        <f>Karabijn!A53</f>
        <v>A</v>
      </c>
      <c r="C123" s="204">
        <f>Karabijn!B53</f>
        <v>65</v>
      </c>
      <c r="D123" s="224" t="str">
        <f>Karabijn!C53</f>
        <v>H. Pasterkamp</v>
      </c>
      <c r="E123" s="224">
        <f>Karabijn!D53</f>
      </c>
      <c r="F123" s="226">
        <f>Karabijn!DH53</f>
        <v>0</v>
      </c>
      <c r="G123" s="271"/>
      <c r="H123" s="271"/>
      <c r="I123" s="268" t="str">
        <f t="shared" si="8"/>
        <v> </v>
      </c>
      <c r="J123" s="203" t="str">
        <f>IF(Karabijn!EB53=1,LARGE((Karabijn!I53,Karabijn!P53,Karabijn!Y53,Karabijn!AH53,Karabijn!AQ53,Karabijn!AZ53,Karabijn!BI53,Karabijn!BR53,Karabijn!CA53,Karabijn!CJ53,Karabijn!CS53,Karabijn!DB53),1),"-")</f>
        <v>-</v>
      </c>
      <c r="K123" s="204" t="str">
        <f>IF(Karabijn!EB53=1,LARGE((Karabijn!I53,Karabijn!P53,Karabijn!Y53,Karabijn!AH53,Karabijn!AQ53,Karabijn!AZ53,Karabijn!BI53,Karabijn!BR53,Karabijn!CA53,Karabijn!CJ53,Karabijn!CS53,Karabijn!DB53),2),"-")</f>
        <v>-</v>
      </c>
      <c r="L123" s="204" t="str">
        <f>IF(Karabijn!EB53=1,LARGE((Karabijn!I53,Karabijn!P53,Karabijn!Y53,Karabijn!AH53,Karabijn!AQ53,Karabijn!AZ53,Karabijn!BI53,Karabijn!BR53,Karabijn!CA53,Karabijn!CJ53,Karabijn!CS53,Karabijn!DB53),3),"-")</f>
        <v>-</v>
      </c>
      <c r="M123" s="204" t="str">
        <f>IF(Karabijn!EB53=1,LARGE((Karabijn!I53,Karabijn!P53,Karabijn!Y53,Karabijn!AH53,Karabijn!AQ53,Karabijn!AZ53,Karabijn!BI53,Karabijn!BR53,Karabijn!CA53,Karabijn!CJ53,Karabijn!CS53,Karabijn!DB53),4),"-")</f>
        <v>-</v>
      </c>
      <c r="N123" s="204" t="str">
        <f>IF(Karabijn!EB53=1,LARGE((Karabijn!I53,Karabijn!P53,Karabijn!Y53,Karabijn!AH53,Karabijn!AQ53,Karabijn!AZ53,Karabijn!BI53,Karabijn!BR53,Karabijn!CA53,Karabijn!CJ53,Karabijn!CS53,Karabijn!DB53),5),"-")</f>
        <v>-</v>
      </c>
      <c r="O123" s="204">
        <f t="shared" si="9"/>
        <v>0</v>
      </c>
      <c r="P123" s="216"/>
    </row>
    <row r="124" spans="2:16" ht="11.25">
      <c r="B124" s="223" t="str">
        <f>Karabijn!A54</f>
        <v>A</v>
      </c>
      <c r="C124" s="204">
        <f>Karabijn!B54</f>
        <v>66</v>
      </c>
      <c r="D124" s="224" t="str">
        <f>Karabijn!C54</f>
        <v>M. de Ronde</v>
      </c>
      <c r="E124" s="224">
        <f>Karabijn!D54</f>
      </c>
      <c r="F124" s="226">
        <f>Karabijn!DH54</f>
        <v>0</v>
      </c>
      <c r="G124" s="271"/>
      <c r="H124" s="271"/>
      <c r="I124" s="268" t="str">
        <f t="shared" si="8"/>
        <v> </v>
      </c>
      <c r="J124" s="203" t="str">
        <f>IF(Karabijn!EB54=1,LARGE((Karabijn!I54,Karabijn!P54,Karabijn!Y54,Karabijn!AH54,Karabijn!AQ54,Karabijn!AZ54,Karabijn!BI54,Karabijn!BR54,Karabijn!CA54,Karabijn!CJ54,Karabijn!CS54,Karabijn!DB54),1),"-")</f>
        <v>-</v>
      </c>
      <c r="K124" s="204" t="str">
        <f>IF(Karabijn!EB54=1,LARGE((Karabijn!I54,Karabijn!P54,Karabijn!Y54,Karabijn!AH54,Karabijn!AQ54,Karabijn!AZ54,Karabijn!BI54,Karabijn!BR54,Karabijn!CA54,Karabijn!CJ54,Karabijn!CS54,Karabijn!DB54),2),"-")</f>
        <v>-</v>
      </c>
      <c r="L124" s="204" t="str">
        <f>IF(Karabijn!EB54=1,LARGE((Karabijn!I54,Karabijn!P54,Karabijn!Y54,Karabijn!AH54,Karabijn!AQ54,Karabijn!AZ54,Karabijn!BI54,Karabijn!BR54,Karabijn!CA54,Karabijn!CJ54,Karabijn!CS54,Karabijn!DB54),3),"-")</f>
        <v>-</v>
      </c>
      <c r="M124" s="204" t="str">
        <f>IF(Karabijn!EB54=1,LARGE((Karabijn!I54,Karabijn!P54,Karabijn!Y54,Karabijn!AH54,Karabijn!AQ54,Karabijn!AZ54,Karabijn!BI54,Karabijn!BR54,Karabijn!CA54,Karabijn!CJ54,Karabijn!CS54,Karabijn!DB54),4),"-")</f>
        <v>-</v>
      </c>
      <c r="N124" s="204" t="str">
        <f>IF(Karabijn!EB54=1,LARGE((Karabijn!I54,Karabijn!P54,Karabijn!Y54,Karabijn!AH54,Karabijn!AQ54,Karabijn!AZ54,Karabijn!BI54,Karabijn!BR54,Karabijn!CA54,Karabijn!CJ54,Karabijn!CS54,Karabijn!DB54),5),"-")</f>
        <v>-</v>
      </c>
      <c r="O124" s="204">
        <f t="shared" si="9"/>
        <v>0</v>
      </c>
      <c r="P124" s="216"/>
    </row>
    <row r="125" spans="2:16" ht="12" thickBot="1">
      <c r="B125" s="227" t="str">
        <f>Karabijn!A55</f>
        <v>A</v>
      </c>
      <c r="C125" s="206">
        <f>Karabijn!B55</f>
        <v>73</v>
      </c>
      <c r="D125" s="228" t="str">
        <f>Karabijn!C55</f>
        <v>P. Borst</v>
      </c>
      <c r="E125" s="228">
        <f>Karabijn!D55</f>
      </c>
      <c r="F125" s="230">
        <f>Karabijn!DH55</f>
        <v>0</v>
      </c>
      <c r="G125" s="271"/>
      <c r="H125" s="271"/>
      <c r="I125" s="268" t="str">
        <f t="shared" si="8"/>
        <v> </v>
      </c>
      <c r="J125" s="205" t="str">
        <f>IF(Karabijn!EB55=1,LARGE((Karabijn!I55,Karabijn!P55,Karabijn!Y55,Karabijn!AH55,Karabijn!AQ55,Karabijn!AZ55,Karabijn!BI55,Karabijn!BR55,Karabijn!CA55,Karabijn!CJ55,Karabijn!CS55,Karabijn!DB55),1),"-")</f>
        <v>-</v>
      </c>
      <c r="K125" s="206" t="str">
        <f>IF(Karabijn!EB55=1,LARGE((Karabijn!I55,Karabijn!P55,Karabijn!Y55,Karabijn!AH55,Karabijn!AQ55,Karabijn!AZ55,Karabijn!BI55,Karabijn!BR55,Karabijn!CA55,Karabijn!CJ55,Karabijn!CS55,Karabijn!DB55),2),"-")</f>
        <v>-</v>
      </c>
      <c r="L125" s="206" t="str">
        <f>IF(Karabijn!EB55=1,LARGE((Karabijn!I55,Karabijn!P55,Karabijn!Y55,Karabijn!AH55,Karabijn!AQ55,Karabijn!AZ55,Karabijn!BI55,Karabijn!BR55,Karabijn!CA55,Karabijn!CJ55,Karabijn!CS55,Karabijn!DB55),3),"-")</f>
        <v>-</v>
      </c>
      <c r="M125" s="206" t="str">
        <f>IF(Karabijn!EB55=1,LARGE((Karabijn!I55,Karabijn!P55,Karabijn!Y55,Karabijn!AH55,Karabijn!AQ55,Karabijn!AZ55,Karabijn!BI55,Karabijn!BR55,Karabijn!CA55,Karabijn!CJ55,Karabijn!CS55,Karabijn!DB55),4),"-")</f>
        <v>-</v>
      </c>
      <c r="N125" s="206" t="str">
        <f>IF(Karabijn!EB55=1,LARGE((Karabijn!I55,Karabijn!P55,Karabijn!Y55,Karabijn!AH55,Karabijn!AQ55,Karabijn!AZ55,Karabijn!BI55,Karabijn!BR55,Karabijn!CA55,Karabijn!CJ55,Karabijn!CS55,Karabijn!DB55),5),"-")</f>
        <v>-</v>
      </c>
      <c r="O125" s="206">
        <f t="shared" si="9"/>
        <v>0</v>
      </c>
      <c r="P125" s="217"/>
    </row>
    <row r="126" ht="11.25">
      <c r="I126" s="268"/>
    </row>
    <row r="127" spans="4:9" ht="12" thickBot="1">
      <c r="D127" s="208" t="str">
        <f>Lucht!B1</f>
        <v>LUCHT GEWEER</v>
      </c>
      <c r="I127" s="268"/>
    </row>
    <row r="128" spans="2:16" ht="12" thickBot="1">
      <c r="B128" s="1"/>
      <c r="C128" s="6"/>
      <c r="D128" s="2"/>
      <c r="E128" s="20" t="s">
        <v>13</v>
      </c>
      <c r="F128" s="209" t="s">
        <v>77</v>
      </c>
      <c r="G128" s="242"/>
      <c r="H128" s="242"/>
      <c r="I128" s="268"/>
      <c r="J128" s="210" t="s">
        <v>109</v>
      </c>
      <c r="K128" s="211"/>
      <c r="L128" s="211"/>
      <c r="M128" s="211"/>
      <c r="N128" s="209"/>
      <c r="O128" s="212" t="s">
        <v>110</v>
      </c>
      <c r="P128" s="212" t="s">
        <v>111</v>
      </c>
    </row>
    <row r="129" spans="2:16" ht="12" thickBot="1">
      <c r="B129" s="29" t="s">
        <v>16</v>
      </c>
      <c r="C129" s="29" t="s">
        <v>17</v>
      </c>
      <c r="D129" s="200" t="s">
        <v>18</v>
      </c>
      <c r="E129" s="32" t="s">
        <v>108</v>
      </c>
      <c r="F129" s="213" t="s">
        <v>107</v>
      </c>
      <c r="G129" s="242"/>
      <c r="H129" s="242"/>
      <c r="I129" s="268"/>
      <c r="J129" s="213">
        <v>1</v>
      </c>
      <c r="K129" s="213">
        <v>2</v>
      </c>
      <c r="L129" s="213">
        <v>3</v>
      </c>
      <c r="M129" s="213">
        <v>4</v>
      </c>
      <c r="N129" s="213">
        <v>5</v>
      </c>
      <c r="O129" s="214"/>
      <c r="P129" s="214"/>
    </row>
    <row r="130" spans="2:16" ht="11.25">
      <c r="B130" s="219" t="str">
        <f>Lucht!A6</f>
        <v>A</v>
      </c>
      <c r="C130" s="202">
        <f>Lucht!B6</f>
        <v>16</v>
      </c>
      <c r="D130" s="220" t="str">
        <f>Lucht!C6</f>
        <v>D. Burgstra (jr)</v>
      </c>
      <c r="E130" s="220">
        <f>Lucht!D6</f>
      </c>
      <c r="F130" s="222">
        <f>Lucht!DH6</f>
        <v>0</v>
      </c>
      <c r="G130" s="271"/>
      <c r="H130" s="271"/>
      <c r="I130" s="268" t="str">
        <f>IF(H130=""," ",SUM(H130-F130))</f>
        <v> </v>
      </c>
      <c r="J130" s="201" t="str">
        <f>IF(Lucht!EB6=1,LARGE((Lucht!I6,Lucht!P6,Lucht!Y6,Lucht!AH6,Lucht!AQ6,Lucht!AZ6,Lucht!BI6,Lucht!BR6,Lucht!CA6,Lucht!CJ6,Lucht!CS6,Lucht!DB6),1),"-")</f>
        <v>-</v>
      </c>
      <c r="K130" s="202" t="str">
        <f>IF(Lucht!EB6=1,LARGE((Lucht!I6,Lucht!P6,Lucht!Y6,Lucht!AH6,Lucht!AQ6,Lucht!AZ6,Lucht!BI6,Lucht!BR6,Lucht!CA6,Lucht!CJ6,Lucht!CS6,Lucht!DB6),2),"-")</f>
        <v>-</v>
      </c>
      <c r="L130" s="202" t="str">
        <f>IF(Lucht!EB6=1,LARGE((Lucht!I6,Lucht!P6,Lucht!Y6,Lucht!AH6,Lucht!AQ6,Lucht!AZ6,Lucht!BI6,Lucht!BR6,Lucht!CA6,Lucht!CJ6,Lucht!CS6,Lucht!DB6),3),"-")</f>
        <v>-</v>
      </c>
      <c r="M130" s="202" t="str">
        <f>IF(Lucht!EB6=1,LARGE((Lucht!I6,Lucht!P6,Lucht!Y6,Lucht!AH6,Lucht!AQ6,Lucht!AZ6,Lucht!BI6,Lucht!BR6,Lucht!CA6,Lucht!CJ6,Lucht!CS6,Lucht!DB6),4),"-")</f>
        <v>-</v>
      </c>
      <c r="N130" s="202" t="str">
        <f>IF(Lucht!EB6=1,LARGE((Lucht!I6,Lucht!P6,Lucht!Y6,Lucht!AH6,Lucht!AQ6,Lucht!AZ6,Lucht!BI6,Lucht!BR6,Lucht!CA6,Lucht!CJ6,Lucht!CS6,Lucht!DB6),5),"-")</f>
        <v>-</v>
      </c>
      <c r="O130" s="202">
        <f>SUM(J130:N130)</f>
        <v>0</v>
      </c>
      <c r="P130" s="215"/>
    </row>
    <row r="131" spans="2:16" ht="11.25">
      <c r="B131" s="223" t="str">
        <f>Lucht!A7</f>
        <v>A</v>
      </c>
      <c r="C131" s="204">
        <f>Lucht!B7</f>
        <v>27</v>
      </c>
      <c r="D131" s="224" t="str">
        <f>Lucht!C7</f>
        <v>D. Vlaar</v>
      </c>
      <c r="E131" s="224">
        <f>Lucht!D7</f>
        <v>20</v>
      </c>
      <c r="F131" s="226">
        <f>Lucht!DH7</f>
        <v>87.7</v>
      </c>
      <c r="G131" s="271"/>
      <c r="H131" s="271"/>
      <c r="I131" s="268" t="str">
        <f>IF(H131=""," ",SUM(H131-F131))</f>
        <v> </v>
      </c>
      <c r="J131" s="203">
        <f>IF(Lucht!EB7=1,LARGE((Lucht!I7,Lucht!P7,Lucht!Y7,Lucht!AH7,Lucht!AQ7,Lucht!AZ7,Lucht!BI7,Lucht!BR7,Lucht!CA7,Lucht!CJ7,Lucht!CS7,Lucht!DB7),1),"-")</f>
        <v>390</v>
      </c>
      <c r="K131" s="204">
        <f>IF(Lucht!EB7=1,LARGE((Lucht!I7,Lucht!P7,Lucht!Y7,Lucht!AH7,Lucht!AQ7,Lucht!AZ7,Lucht!BI7,Lucht!BR7,Lucht!CA7,Lucht!CJ7,Lucht!CS7,Lucht!DB7),2),"-")</f>
        <v>376</v>
      </c>
      <c r="L131" s="204">
        <f>IF(Lucht!EB7=1,LARGE((Lucht!I7,Lucht!P7,Lucht!Y7,Lucht!AH7,Lucht!AQ7,Lucht!AZ7,Lucht!BI7,Lucht!BR7,Lucht!CA7,Lucht!CJ7,Lucht!CS7,Lucht!DB7),3),"-")</f>
        <v>364</v>
      </c>
      <c r="M131" s="204">
        <f>IF(Lucht!EB7=1,LARGE((Lucht!I7,Lucht!P7,Lucht!Y7,Lucht!AH7,Lucht!AQ7,Lucht!AZ7,Lucht!BI7,Lucht!BR7,Lucht!CA7,Lucht!CJ7,Lucht!CS7,Lucht!DB7),4),"-")</f>
        <v>330</v>
      </c>
      <c r="N131" s="204">
        <f>IF(Lucht!EB7=1,LARGE((Lucht!I7,Lucht!P7,Lucht!Y7,Lucht!AH7,Lucht!AQ7,Lucht!AZ7,Lucht!BI7,Lucht!BR7,Lucht!CA7,Lucht!CJ7,Lucht!CS7,Lucht!DB7),5),"-")</f>
        <v>294</v>
      </c>
      <c r="O131" s="204">
        <f>SUM(J131:N131)</f>
        <v>1754</v>
      </c>
      <c r="P131" s="216" t="s">
        <v>138</v>
      </c>
    </row>
    <row r="132" spans="2:16" ht="11.25">
      <c r="B132" s="223" t="str">
        <f>Lucht!A8</f>
        <v>A</v>
      </c>
      <c r="C132" s="204">
        <f>Lucht!B8</f>
        <v>30</v>
      </c>
      <c r="D132" s="224" t="str">
        <f>Lucht!C8</f>
        <v>J. Vriend</v>
      </c>
      <c r="E132" s="224">
        <f>Lucht!D8</f>
        <v>7</v>
      </c>
      <c r="F132" s="226">
        <f>Lucht!DH8</f>
        <v>81.28571428571429</v>
      </c>
      <c r="G132" s="271"/>
      <c r="H132" s="271"/>
      <c r="I132" s="268" t="str">
        <f>IF(H132=""," ",SUM(H132-F132))</f>
        <v> </v>
      </c>
      <c r="J132" s="203" t="str">
        <f>IF(Lucht!EB8=1,LARGE((Lucht!I8,Lucht!P8,Lucht!Y8,Lucht!AH8,Lucht!AQ8,Lucht!AZ8,Lucht!BI8,Lucht!BR8,Lucht!CA8,Lucht!CJ8,Lucht!CS8,Lucht!DB8),1),"-")</f>
        <v>-</v>
      </c>
      <c r="K132" s="204" t="str">
        <f>IF(Lucht!EB8=1,LARGE((Lucht!I8,Lucht!P8,Lucht!Y8,Lucht!AH8,Lucht!AQ8,Lucht!AZ8,Lucht!BI8,Lucht!BR8,Lucht!CA8,Lucht!CJ8,Lucht!CS8,Lucht!DB8),2),"-")</f>
        <v>-</v>
      </c>
      <c r="L132" s="204" t="str">
        <f>IF(Lucht!EB8=1,LARGE((Lucht!I8,Lucht!P8,Lucht!Y8,Lucht!AH8,Lucht!AQ8,Lucht!AZ8,Lucht!BI8,Lucht!BR8,Lucht!CA8,Lucht!CJ8,Lucht!CS8,Lucht!DB8),3),"-")</f>
        <v>-</v>
      </c>
      <c r="M132" s="204" t="str">
        <f>IF(Lucht!EB8=1,LARGE((Lucht!I8,Lucht!P8,Lucht!Y8,Lucht!AH8,Lucht!AQ8,Lucht!AZ8,Lucht!BI8,Lucht!BR8,Lucht!CA8,Lucht!CJ8,Lucht!CS8,Lucht!DB8),4),"-")</f>
        <v>-</v>
      </c>
      <c r="N132" s="204" t="str">
        <f>IF(Lucht!EB8=1,LARGE((Lucht!I8,Lucht!P8,Lucht!Y8,Lucht!AH8,Lucht!AQ8,Lucht!AZ8,Lucht!BI8,Lucht!BR8,Lucht!CA8,Lucht!CJ8,Lucht!CS8,Lucht!DB8),5),"-")</f>
        <v>-</v>
      </c>
      <c r="O132" s="204">
        <f>SUM(J132:N132)</f>
        <v>0</v>
      </c>
      <c r="P132" s="216"/>
    </row>
    <row r="133" spans="2:16" ht="11.25">
      <c r="B133" s="223" t="str">
        <f>Lucht!A9</f>
        <v>A</v>
      </c>
      <c r="C133" s="204" t="str">
        <f>Lucht!B9</f>
        <v>32.</v>
      </c>
      <c r="D133" s="224" t="str">
        <f>Lucht!C9</f>
        <v>D. Kantartzoglou</v>
      </c>
      <c r="E133" s="224">
        <f>Lucht!D9</f>
        <v>25</v>
      </c>
      <c r="F133" s="226">
        <f>Lucht!DH9</f>
        <v>115.08</v>
      </c>
      <c r="G133" s="271"/>
      <c r="H133" s="271"/>
      <c r="I133" s="268" t="str">
        <f>IF(H133=""," ",SUM(H133-F133))</f>
        <v> </v>
      </c>
      <c r="J133" s="203">
        <f>IF(Lucht!EB9=1,LARGE((Lucht!I9,Lucht!P9,Lucht!Y9,Lucht!AH9,Lucht!AQ9,Lucht!AZ9,Lucht!BI9,Lucht!BR9,Lucht!CA9,Lucht!CJ9,Lucht!CS9,Lucht!DB9),1),"-")</f>
        <v>527</v>
      </c>
      <c r="K133" s="204">
        <f>IF(Lucht!EB9=1,LARGE((Lucht!I9,Lucht!P9,Lucht!Y9,Lucht!AH9,Lucht!AQ9,Lucht!AZ9,Lucht!BI9,Lucht!BR9,Lucht!CA9,Lucht!CJ9,Lucht!CS9,Lucht!DB9),2),"-")</f>
        <v>519</v>
      </c>
      <c r="L133" s="204">
        <f>IF(Lucht!EB9=1,LARGE((Lucht!I9,Lucht!P9,Lucht!Y9,Lucht!AH9,Lucht!AQ9,Lucht!AZ9,Lucht!BI9,Lucht!BR9,Lucht!CA9,Lucht!CJ9,Lucht!CS9,Lucht!DB9),3),"-")</f>
        <v>506</v>
      </c>
      <c r="M133" s="204">
        <f>IF(Lucht!EB9=1,LARGE((Lucht!I9,Lucht!P9,Lucht!Y9,Lucht!AH9,Lucht!AQ9,Lucht!AZ9,Lucht!BI9,Lucht!BR9,Lucht!CA9,Lucht!CJ9,Lucht!CS9,Lucht!DB9),4),"-")</f>
        <v>480</v>
      </c>
      <c r="N133" s="204">
        <f>IF(Lucht!EB9=1,LARGE((Lucht!I9,Lucht!P9,Lucht!Y9,Lucht!AH9,Lucht!AQ9,Lucht!AZ9,Lucht!BI9,Lucht!BR9,Lucht!CA9,Lucht!CJ9,Lucht!CS9,Lucht!DB9),5),"-")</f>
        <v>403</v>
      </c>
      <c r="O133" s="204">
        <f>SUM(J133:N133)</f>
        <v>2435</v>
      </c>
      <c r="P133" s="216" t="s">
        <v>137</v>
      </c>
    </row>
    <row r="134" spans="2:16" ht="12" thickBot="1">
      <c r="B134" s="227" t="str">
        <f>Lucht!A10</f>
        <v>A</v>
      </c>
      <c r="C134" s="206">
        <f>Lucht!B10</f>
        <v>33</v>
      </c>
      <c r="D134" s="228" t="str">
        <f>Lucht!C10</f>
        <v>S. Mes</v>
      </c>
      <c r="E134" s="228">
        <f>Lucht!D10</f>
      </c>
      <c r="F134" s="230">
        <f>Lucht!DH10</f>
        <v>0</v>
      </c>
      <c r="G134" s="271"/>
      <c r="H134" s="271"/>
      <c r="I134" s="268" t="str">
        <f>IF(H134=""," ",SUM(H134-F134))</f>
        <v> </v>
      </c>
      <c r="J134" s="203" t="str">
        <f>IF(Lucht!EB10=1,LARGE((Lucht!I10,Lucht!P10,Lucht!Y10,Lucht!AH10,Lucht!AQ10,Lucht!AZ10,Lucht!BI10,Lucht!BR10,Lucht!CA10,Lucht!CJ10,Lucht!CS10,Lucht!DB10),1),"-")</f>
        <v>-</v>
      </c>
      <c r="K134" s="204" t="str">
        <f>IF(Lucht!EB10=1,LARGE((Lucht!I10,Lucht!P10,Lucht!Y10,Lucht!AH10,Lucht!AQ10,Lucht!AZ10,Lucht!BI10,Lucht!BR10,Lucht!CA10,Lucht!CJ10,Lucht!CS10,Lucht!DB10),2),"-")</f>
        <v>-</v>
      </c>
      <c r="L134" s="204" t="str">
        <f>IF(Lucht!EB10=1,LARGE((Lucht!I10,Lucht!P10,Lucht!Y10,Lucht!AH10,Lucht!AQ10,Lucht!AZ10,Lucht!BI10,Lucht!BR10,Lucht!CA10,Lucht!CJ10,Lucht!CS10,Lucht!DB10),3),"-")</f>
        <v>-</v>
      </c>
      <c r="M134" s="204" t="str">
        <f>IF(Lucht!EB10=1,LARGE((Lucht!I10,Lucht!P10,Lucht!Y10,Lucht!AH10,Lucht!AQ10,Lucht!AZ10,Lucht!BI10,Lucht!BR10,Lucht!CA10,Lucht!CJ10,Lucht!CS10,Lucht!DB10),4),"-")</f>
        <v>-</v>
      </c>
      <c r="N134" s="204" t="str">
        <f>IF(Lucht!EB10=1,LARGE((Lucht!I10,Lucht!P10,Lucht!Y10,Lucht!AH10,Lucht!AQ10,Lucht!AZ10,Lucht!BI10,Lucht!BR10,Lucht!CA10,Lucht!CJ10,Lucht!CS10,Lucht!DB10),5),"-")</f>
        <v>-</v>
      </c>
      <c r="O134" s="204">
        <f>SUM(J134:N134)</f>
        <v>0</v>
      </c>
      <c r="P134" s="217"/>
    </row>
    <row r="135" ht="11.25">
      <c r="I135" s="268"/>
    </row>
    <row r="136" spans="4:9" ht="12" thickBot="1">
      <c r="D136" s="208" t="str">
        <f>Lucht!B13</f>
        <v>LUCHT PISTOOL</v>
      </c>
      <c r="I136" s="268"/>
    </row>
    <row r="137" spans="2:16" ht="12" thickBot="1">
      <c r="B137" s="1"/>
      <c r="C137" s="6"/>
      <c r="D137" s="2"/>
      <c r="E137" s="20" t="s">
        <v>13</v>
      </c>
      <c r="F137" s="209" t="s">
        <v>77</v>
      </c>
      <c r="G137" s="242"/>
      <c r="H137" s="242"/>
      <c r="I137" s="268"/>
      <c r="J137" s="210" t="s">
        <v>109</v>
      </c>
      <c r="K137" s="211"/>
      <c r="L137" s="211"/>
      <c r="M137" s="211"/>
      <c r="N137" s="209"/>
      <c r="O137" s="212" t="s">
        <v>110</v>
      </c>
      <c r="P137" s="212" t="s">
        <v>111</v>
      </c>
    </row>
    <row r="138" spans="2:16" ht="12" thickBot="1">
      <c r="B138" s="29" t="s">
        <v>16</v>
      </c>
      <c r="C138" s="29" t="s">
        <v>17</v>
      </c>
      <c r="D138" s="200" t="s">
        <v>18</v>
      </c>
      <c r="E138" s="32" t="s">
        <v>108</v>
      </c>
      <c r="F138" s="213" t="s">
        <v>107</v>
      </c>
      <c r="G138" s="242"/>
      <c r="H138" s="242"/>
      <c r="I138" s="268"/>
      <c r="J138" s="213">
        <v>1</v>
      </c>
      <c r="K138" s="213">
        <v>2</v>
      </c>
      <c r="L138" s="213">
        <v>3</v>
      </c>
      <c r="M138" s="213">
        <v>4</v>
      </c>
      <c r="N138" s="213">
        <v>5</v>
      </c>
      <c r="O138" s="214"/>
      <c r="P138" s="214"/>
    </row>
    <row r="139" spans="2:16" ht="11.25">
      <c r="B139" s="219" t="str">
        <f>Lucht!A18</f>
        <v>A</v>
      </c>
      <c r="C139" s="202" t="str">
        <f>Lucht!B18</f>
        <v>17.</v>
      </c>
      <c r="D139" s="260" t="str">
        <f>Lucht!C18</f>
        <v>A. Woerlee</v>
      </c>
      <c r="E139" s="254">
        <f>Lucht!D18</f>
      </c>
      <c r="F139" s="255">
        <f>Lucht!E18</f>
        <v>0</v>
      </c>
      <c r="G139" s="272"/>
      <c r="H139" s="272"/>
      <c r="I139" s="268" t="str">
        <f aca="true" t="shared" si="10" ref="I139:I144">IF(H139=""," ",SUM(H139-F139))</f>
        <v> </v>
      </c>
      <c r="J139" s="201" t="str">
        <f>IF(Lucht!EB18=1,LARGE((Lucht!I18,Lucht!P18,Lucht!Y18,Lucht!AH18,Lucht!AQ18,Lucht!AZ18,Lucht!BI18,Lucht!BR18,Lucht!CA18,Lucht!CJ18,Lucht!CS18,Lucht!DB18),1),"-")</f>
        <v>-</v>
      </c>
      <c r="K139" s="202" t="str">
        <f>IF(Lucht!EB18=1,LARGE((Lucht!I18,Lucht!P18,Lucht!Y18,Lucht!AH18,Lucht!AQ18,Lucht!AZ18,Lucht!BI18,Lucht!BR18,Lucht!CA18,Lucht!CJ18,Lucht!CS18,Lucht!DB18),2),"-")</f>
        <v>-</v>
      </c>
      <c r="L139" s="202" t="str">
        <f>IF(Lucht!EB18=1,LARGE((Lucht!I18,Lucht!P18,Lucht!Y18,Lucht!AH18,Lucht!AQ18,Lucht!AZ18,Lucht!BI18,Lucht!BR18,Lucht!CA18,Lucht!CJ18,Lucht!CS18,Lucht!DB18),3),"-")</f>
        <v>-</v>
      </c>
      <c r="M139" s="202" t="str">
        <f>IF(Lucht!EB18=1,LARGE((Lucht!I18,Lucht!P18,Lucht!Y18,Lucht!AH18,Lucht!AQ18,Lucht!AZ18,Lucht!BI18,Lucht!BR18,Lucht!CA18,Lucht!CJ18,Lucht!CS18,Lucht!DB18),4),"-")</f>
        <v>-</v>
      </c>
      <c r="N139" s="202" t="str">
        <f>IF(Lucht!EB18=1,LARGE((Lucht!I18,Lucht!P18,Lucht!Y18,Lucht!AH18,Lucht!AQ18,Lucht!AZ18,Lucht!BI18,Lucht!BR18,Lucht!CA18,Lucht!CJ18,Lucht!CS18,Lucht!DB18),5),"-")</f>
        <v>-</v>
      </c>
      <c r="O139" s="202">
        <f aca="true" t="shared" si="11" ref="O139:O144">SUM(J139:N139)</f>
        <v>0</v>
      </c>
      <c r="P139" s="215"/>
    </row>
    <row r="140" spans="2:16" ht="11.25">
      <c r="B140" s="223" t="str">
        <f>Lucht!A19</f>
        <v>A</v>
      </c>
      <c r="C140" s="204" t="str">
        <f>Lucht!B19</f>
        <v>16.</v>
      </c>
      <c r="D140" s="261" t="str">
        <f>Lucht!C19</f>
        <v>D. Burgstra (jr)</v>
      </c>
      <c r="E140" s="256">
        <f>Lucht!D19</f>
      </c>
      <c r="F140" s="257">
        <f>Lucht!E19</f>
        <v>0</v>
      </c>
      <c r="G140" s="272"/>
      <c r="H140" s="272"/>
      <c r="I140" s="268" t="str">
        <f t="shared" si="10"/>
        <v> </v>
      </c>
      <c r="J140" s="203" t="str">
        <f>IF(Lucht!EB19=1,LARGE((Lucht!I19,Lucht!P19,Lucht!Y19,Lucht!AH19,Lucht!AQ19,Lucht!AZ19,Lucht!BI19,Lucht!BR19,Lucht!CA19,Lucht!CJ19,Lucht!CS19,Lucht!DB19),1),"-")</f>
        <v>-</v>
      </c>
      <c r="K140" s="204" t="str">
        <f>IF(Lucht!EB19=1,LARGE((Lucht!I19,Lucht!P19,Lucht!Y19,Lucht!AH19,Lucht!AQ19,Lucht!AZ19,Lucht!BI19,Lucht!BR19,Lucht!CA19,Lucht!CJ19,Lucht!CS19,Lucht!DB19),2),"-")</f>
        <v>-</v>
      </c>
      <c r="L140" s="204" t="str">
        <f>IF(Lucht!EB19=1,LARGE((Lucht!I19,Lucht!P19,Lucht!Y19,Lucht!AH19,Lucht!AQ19,Lucht!AZ19,Lucht!BI19,Lucht!BR19,Lucht!CA19,Lucht!CJ19,Lucht!CS19,Lucht!DB19),3),"-")</f>
        <v>-</v>
      </c>
      <c r="M140" s="204" t="str">
        <f>IF(Lucht!EB19=1,LARGE((Lucht!I19,Lucht!P19,Lucht!Y19,Lucht!AH19,Lucht!AQ19,Lucht!AZ19,Lucht!BI19,Lucht!BR19,Lucht!CA19,Lucht!CJ19,Lucht!CS19,Lucht!DB19),4),"-")</f>
        <v>-</v>
      </c>
      <c r="N140" s="204" t="str">
        <f>IF(Lucht!EB19=1,LARGE((Lucht!I19,Lucht!P19,Lucht!Y19,Lucht!AH19,Lucht!AQ19,Lucht!AZ19,Lucht!BI19,Lucht!BR19,Lucht!CA19,Lucht!CJ19,Lucht!CS19,Lucht!DB19),5),"-")</f>
        <v>-</v>
      </c>
      <c r="O140" s="204">
        <f t="shared" si="11"/>
        <v>0</v>
      </c>
      <c r="P140" s="216"/>
    </row>
    <row r="141" spans="2:16" ht="11.25">
      <c r="B141" s="223" t="str">
        <f>Lucht!A20</f>
        <v>A</v>
      </c>
      <c r="C141" s="204">
        <f>Lucht!B20</f>
        <v>27</v>
      </c>
      <c r="D141" s="261" t="str">
        <f>Lucht!C20</f>
        <v>D. Vlaar</v>
      </c>
      <c r="E141" s="256">
        <f>Lucht!D20</f>
      </c>
      <c r="F141" s="257">
        <f>Lucht!E20</f>
        <v>0</v>
      </c>
      <c r="G141" s="272"/>
      <c r="H141" s="272"/>
      <c r="I141" s="268" t="str">
        <f t="shared" si="10"/>
        <v> </v>
      </c>
      <c r="J141" s="203" t="str">
        <f>IF(Lucht!EB20=1,LARGE((Lucht!I20,Lucht!P20,Lucht!Y20,Lucht!AH20,Lucht!AQ20,Lucht!AZ20,Lucht!BI20,Lucht!BR20,Lucht!CA20,Lucht!CJ20,Lucht!CS20,Lucht!DB20),1),"-")</f>
        <v>-</v>
      </c>
      <c r="K141" s="204" t="str">
        <f>IF(Lucht!EB20=1,LARGE((Lucht!I20,Lucht!P20,Lucht!Y20,Lucht!AH20,Lucht!AQ20,Lucht!AZ20,Lucht!BI20,Lucht!BR20,Lucht!CA20,Lucht!CJ20,Lucht!CS20,Lucht!DB20),2),"-")</f>
        <v>-</v>
      </c>
      <c r="L141" s="204" t="str">
        <f>IF(Lucht!EB20=1,LARGE((Lucht!I20,Lucht!P20,Lucht!Y20,Lucht!AH20,Lucht!AQ20,Lucht!AZ20,Lucht!BI20,Lucht!BR20,Lucht!CA20,Lucht!CJ20,Lucht!CS20,Lucht!DB20),3),"-")</f>
        <v>-</v>
      </c>
      <c r="M141" s="204" t="str">
        <f>IF(Lucht!EB20=1,LARGE((Lucht!I20,Lucht!P20,Lucht!Y20,Lucht!AH20,Lucht!AQ20,Lucht!AZ20,Lucht!BI20,Lucht!BR20,Lucht!CA20,Lucht!CJ20,Lucht!CS20,Lucht!DB20),4),"-")</f>
        <v>-</v>
      </c>
      <c r="N141" s="204" t="str">
        <f>IF(Lucht!EB20=1,LARGE((Lucht!I20,Lucht!P20,Lucht!Y20,Lucht!AH20,Lucht!AQ20,Lucht!AZ20,Lucht!BI20,Lucht!BR20,Lucht!CA20,Lucht!CJ20,Lucht!CS20,Lucht!DB20),5),"-")</f>
        <v>-</v>
      </c>
      <c r="O141" s="204">
        <f t="shared" si="11"/>
        <v>0</v>
      </c>
      <c r="P141" s="216"/>
    </row>
    <row r="142" spans="2:16" ht="11.25">
      <c r="B142" s="223" t="str">
        <f>Lucht!A21</f>
        <v>A</v>
      </c>
      <c r="C142" s="204">
        <f>Lucht!B21</f>
        <v>30</v>
      </c>
      <c r="D142" s="261" t="str">
        <f>Lucht!C21</f>
        <v>J. Vriend</v>
      </c>
      <c r="E142" s="256">
        <f>Lucht!D21</f>
      </c>
      <c r="F142" s="257">
        <f>Lucht!E21</f>
        <v>0</v>
      </c>
      <c r="G142" s="272"/>
      <c r="H142" s="272"/>
      <c r="I142" s="268" t="str">
        <f t="shared" si="10"/>
        <v> </v>
      </c>
      <c r="J142" s="203" t="str">
        <f>IF(Lucht!EB21=1,LARGE((Lucht!I21,Lucht!P21,Lucht!Y21,Lucht!AH21,Lucht!AQ21,Lucht!AZ21,Lucht!BI21,Lucht!BR21,Lucht!CA21,Lucht!CJ21,Lucht!CS21,Lucht!DB21),1),"-")</f>
        <v>-</v>
      </c>
      <c r="K142" s="204" t="str">
        <f>IF(Lucht!EB21=1,LARGE((Lucht!I21,Lucht!P21,Lucht!Y21,Lucht!AH21,Lucht!AQ21,Lucht!AZ21,Lucht!BI21,Lucht!BR21,Lucht!CA21,Lucht!CJ21,Lucht!CS21,Lucht!DB21),2),"-")</f>
        <v>-</v>
      </c>
      <c r="L142" s="204" t="str">
        <f>IF(Lucht!EB21=1,LARGE((Lucht!I21,Lucht!P21,Lucht!Y21,Lucht!AH21,Lucht!AQ21,Lucht!AZ21,Lucht!BI21,Lucht!BR21,Lucht!CA21,Lucht!CJ21,Lucht!CS21,Lucht!DB21),3),"-")</f>
        <v>-</v>
      </c>
      <c r="M142" s="204" t="str">
        <f>IF(Lucht!EB21=1,LARGE((Lucht!I21,Lucht!P21,Lucht!Y21,Lucht!AH21,Lucht!AQ21,Lucht!AZ21,Lucht!BI21,Lucht!BR21,Lucht!CA21,Lucht!CJ21,Lucht!CS21,Lucht!DB21),4),"-")</f>
        <v>-</v>
      </c>
      <c r="N142" s="204" t="str">
        <f>IF(Lucht!EB21=1,LARGE((Lucht!I21,Lucht!P21,Lucht!Y21,Lucht!AH21,Lucht!AQ21,Lucht!AZ21,Lucht!BI21,Lucht!BR21,Lucht!CA21,Lucht!CJ21,Lucht!CS21,Lucht!DB21),5),"-")</f>
        <v>-</v>
      </c>
      <c r="O142" s="204">
        <f t="shared" si="11"/>
        <v>0</v>
      </c>
      <c r="P142" s="216"/>
    </row>
    <row r="143" spans="2:16" ht="11.25">
      <c r="B143" s="223" t="str">
        <f>Lucht!A22</f>
        <v>A</v>
      </c>
      <c r="C143" s="204" t="str">
        <f>Lucht!B22</f>
        <v>32.</v>
      </c>
      <c r="D143" s="261" t="str">
        <f>Lucht!C22</f>
        <v>D. Kantartzoglou</v>
      </c>
      <c r="E143" s="256">
        <f>Lucht!D22</f>
        <v>5</v>
      </c>
      <c r="F143" s="257">
        <f>Lucht!E22</f>
        <v>62</v>
      </c>
      <c r="G143" s="272"/>
      <c r="H143" s="272"/>
      <c r="I143" s="268" t="str">
        <f t="shared" si="10"/>
        <v> </v>
      </c>
      <c r="J143" s="203" t="str">
        <f>IF(Lucht!EB22=1,LARGE((Lucht!I22,Lucht!P22,Lucht!Y22,Lucht!AH22,Lucht!AQ22,Lucht!AZ22,Lucht!BI22,Lucht!BR22,Lucht!CA22,Lucht!CJ22,Lucht!CS22,Lucht!DB22),1),"-")</f>
        <v>-</v>
      </c>
      <c r="K143" s="204" t="str">
        <f>IF(Lucht!EB22=1,LARGE((Lucht!I22,Lucht!P22,Lucht!Y22,Lucht!AH22,Lucht!AQ22,Lucht!AZ22,Lucht!BI22,Lucht!BR22,Lucht!CA22,Lucht!CJ22,Lucht!CS22,Lucht!DB22),2),"-")</f>
        <v>-</v>
      </c>
      <c r="L143" s="204" t="str">
        <f>IF(Lucht!EB22=1,LARGE((Lucht!I22,Lucht!P22,Lucht!Y22,Lucht!AH22,Lucht!AQ22,Lucht!AZ22,Lucht!BI22,Lucht!BR22,Lucht!CA22,Lucht!CJ22,Lucht!CS22,Lucht!DB22),3),"-")</f>
        <v>-</v>
      </c>
      <c r="M143" s="204" t="str">
        <f>IF(Lucht!EB22=1,LARGE((Lucht!I22,Lucht!P22,Lucht!Y22,Lucht!AH22,Lucht!AQ22,Lucht!AZ22,Lucht!BI22,Lucht!BR22,Lucht!CA22,Lucht!CJ22,Lucht!CS22,Lucht!DB22),4),"-")</f>
        <v>-</v>
      </c>
      <c r="N143" s="204" t="str">
        <f>IF(Lucht!EB22=1,LARGE((Lucht!I22,Lucht!P22,Lucht!Y22,Lucht!AH22,Lucht!AQ22,Lucht!AZ22,Lucht!BI22,Lucht!BR22,Lucht!CA22,Lucht!CJ22,Lucht!CS22,Lucht!DB22),5),"-")</f>
        <v>-</v>
      </c>
      <c r="O143" s="204">
        <f t="shared" si="11"/>
        <v>0</v>
      </c>
      <c r="P143" s="216"/>
    </row>
    <row r="144" spans="2:16" ht="12" thickBot="1">
      <c r="B144" s="227" t="str">
        <f>Lucht!A23</f>
        <v>A</v>
      </c>
      <c r="C144" s="206">
        <f>Lucht!B23</f>
        <v>33</v>
      </c>
      <c r="D144" s="262" t="str">
        <f>Lucht!C23</f>
        <v>S. Mes</v>
      </c>
      <c r="E144" s="258">
        <f>Lucht!D23</f>
        <v>18</v>
      </c>
      <c r="F144" s="259">
        <f>Lucht!E23</f>
        <v>64</v>
      </c>
      <c r="G144" s="272"/>
      <c r="H144" s="272"/>
      <c r="I144" s="268" t="str">
        <f t="shared" si="10"/>
        <v> </v>
      </c>
      <c r="J144" s="205" t="str">
        <f>IF(Lucht!EB23=1,LARGE((Lucht!I23,Lucht!P23,Lucht!Y23,Lucht!AH23,Lucht!AQ23,Lucht!AZ23,Lucht!BI23,Lucht!BR23,Lucht!CA23,Lucht!CJ23,Lucht!CS23,Lucht!DB23),1),"-")</f>
        <v>-</v>
      </c>
      <c r="K144" s="206" t="str">
        <f>IF(Lucht!EB23=1,LARGE((Lucht!I23,Lucht!P23,Lucht!Y23,Lucht!AH23,Lucht!AQ23,Lucht!AZ23,Lucht!BI23,Lucht!BR23,Lucht!CA23,Lucht!CJ23,Lucht!CS23,Lucht!DB23),2),"-")</f>
        <v>-</v>
      </c>
      <c r="L144" s="206" t="str">
        <f>IF(Lucht!EB23=1,LARGE((Lucht!I23,Lucht!P23,Lucht!Y23,Lucht!AH23,Lucht!AQ23,Lucht!AZ23,Lucht!BI23,Lucht!BR23,Lucht!CA23,Lucht!CJ23,Lucht!CS23,Lucht!DB23),3),"-")</f>
        <v>-</v>
      </c>
      <c r="M144" s="206" t="str">
        <f>IF(Lucht!EB23=1,LARGE((Lucht!I23,Lucht!P23,Lucht!Y23,Lucht!AH23,Lucht!AQ23,Lucht!AZ23,Lucht!BI23,Lucht!BR23,Lucht!CA23,Lucht!CJ23,Lucht!CS23,Lucht!DB23),4),"-")</f>
        <v>-</v>
      </c>
      <c r="N144" s="206" t="str">
        <f>IF(Lucht!EB23=1,LARGE((Lucht!I23,Lucht!P23,Lucht!Y23,Lucht!AH23,Lucht!AQ23,Lucht!AZ23,Lucht!BI23,Lucht!BR23,Lucht!CA23,Lucht!CJ23,Lucht!CS23,Lucht!DB23),5),"-")</f>
        <v>-</v>
      </c>
      <c r="O144" s="206">
        <f t="shared" si="11"/>
        <v>0</v>
      </c>
      <c r="P144" s="217"/>
    </row>
  </sheetData>
  <printOptions/>
  <pageMargins left="0.39" right="0.38" top="0.4" bottom="0.39" header="0.23" footer="0.23"/>
  <pageSetup horizontalDpi="600" verticalDpi="600" orientation="portrait" paperSize="9" r:id="rId1"/>
  <rowBreaks count="2" manualBreakCount="2">
    <brk id="66" max="13" man="1"/>
    <brk id="12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K138"/>
  <sheetViews>
    <sheetView zoomScale="75" zoomScaleNormal="75" workbookViewId="0" topLeftCell="A1">
      <selection activeCell="K139" sqref="A1:K139"/>
    </sheetView>
  </sheetViews>
  <sheetFormatPr defaultColWidth="9.140625" defaultRowHeight="12"/>
  <cols>
    <col min="1" max="3" width="3.7109375" style="207" customWidth="1"/>
    <col min="4" max="4" width="19.140625" style="207" customWidth="1"/>
    <col min="5" max="7" width="7.28125" style="207" customWidth="1"/>
    <col min="8" max="9" width="9.140625" style="207" customWidth="1"/>
    <col min="10" max="10" width="11.421875" style="207" bestFit="1" customWidth="1"/>
    <col min="11" max="16384" width="9.140625" style="207" customWidth="1"/>
  </cols>
  <sheetData>
    <row r="1" ht="12" thickBot="1">
      <c r="D1" s="208" t="str">
        <f>Geweer!B1</f>
        <v>GEWEER</v>
      </c>
    </row>
    <row r="2" spans="2:8" ht="12" thickBot="1">
      <c r="B2" s="1"/>
      <c r="C2" s="6"/>
      <c r="D2" s="2"/>
      <c r="E2" s="20" t="s">
        <v>13</v>
      </c>
      <c r="F2" s="209" t="s">
        <v>77</v>
      </c>
      <c r="H2" s="212" t="s">
        <v>127</v>
      </c>
    </row>
    <row r="3" spans="2:8" ht="12" thickBot="1">
      <c r="B3" s="30" t="s">
        <v>16</v>
      </c>
      <c r="C3" s="29" t="s">
        <v>17</v>
      </c>
      <c r="D3" s="200" t="s">
        <v>18</v>
      </c>
      <c r="E3" s="32" t="s">
        <v>108</v>
      </c>
      <c r="F3" s="213" t="s">
        <v>107</v>
      </c>
      <c r="H3" s="213" t="s">
        <v>128</v>
      </c>
    </row>
    <row r="4" spans="2:11" ht="12.75" thickBot="1">
      <c r="B4" s="195" t="str">
        <f>Geweer!A6</f>
        <v>A</v>
      </c>
      <c r="C4" s="22">
        <f>Geweer!B6</f>
        <v>2</v>
      </c>
      <c r="D4" s="198" t="str">
        <f>Geweer!C6</f>
        <v>K. Klearkofer</v>
      </c>
      <c r="E4" s="191">
        <f>Geweer!D6</f>
        <v>45</v>
      </c>
      <c r="F4" s="193">
        <f>Geweer!DH6</f>
        <v>128.4</v>
      </c>
      <c r="H4" s="269" t="str">
        <f>IF(F4&gt;128,"A",IF(F4&gt;116,"B",IF(F4&gt;104,"C",IF(F4&gt;92,"D","E"))))</f>
        <v>A</v>
      </c>
      <c r="J4" s="238" t="s">
        <v>0</v>
      </c>
      <c r="K4" s="239"/>
    </row>
    <row r="5" spans="2:11" ht="12.75" thickBot="1">
      <c r="B5" s="195" t="str">
        <f>Geweer!A7</f>
        <v>A</v>
      </c>
      <c r="C5" s="22">
        <f>Geweer!B7</f>
        <v>4</v>
      </c>
      <c r="D5" s="198" t="str">
        <f>Geweer!C7</f>
        <v>A.M.A. Molenaar</v>
      </c>
      <c r="E5" s="191">
        <f>Geweer!D7</f>
        <v>21</v>
      </c>
      <c r="F5" s="193">
        <f>Geweer!DH7</f>
        <v>142.14285714285714</v>
      </c>
      <c r="H5" s="243" t="str">
        <f aca="true" t="shared" si="0" ref="H5:H28">IF(F5&gt;128,"A",IF(F5&gt;116,"B",IF(F5&gt;104,"C",IF(F5&gt;92,"D","E"))))</f>
        <v>A</v>
      </c>
      <c r="J5" s="240" t="s">
        <v>112</v>
      </c>
      <c r="K5" s="239" t="s">
        <v>113</v>
      </c>
    </row>
    <row r="6" spans="2:11" ht="12.75" thickBot="1">
      <c r="B6" s="195" t="str">
        <f>Geweer!A8</f>
        <v>A</v>
      </c>
      <c r="C6" s="22">
        <f>Geweer!B8</f>
        <v>13</v>
      </c>
      <c r="D6" s="198" t="str">
        <f>Geweer!C8</f>
        <v>W. Kocks (jr)</v>
      </c>
      <c r="E6" s="191">
        <f>Geweer!D8</f>
        <v>3</v>
      </c>
      <c r="F6" s="193">
        <f>Geweer!DH8</f>
        <v>133.66666666666666</v>
      </c>
      <c r="H6" s="243" t="str">
        <f t="shared" si="0"/>
        <v>A</v>
      </c>
      <c r="J6" s="240" t="s">
        <v>114</v>
      </c>
      <c r="K6" s="239" t="s">
        <v>115</v>
      </c>
    </row>
    <row r="7" spans="2:11" ht="12.75" thickBot="1">
      <c r="B7" s="195" t="str">
        <f>Geweer!A9</f>
        <v>A</v>
      </c>
      <c r="C7" s="22">
        <f>Geweer!B9</f>
        <v>47</v>
      </c>
      <c r="D7" s="198" t="str">
        <f>Geweer!C9</f>
        <v>C.L. Beets</v>
      </c>
      <c r="E7" s="191">
        <f>Geweer!D9</f>
        <v>7</v>
      </c>
      <c r="F7" s="193">
        <f>Geweer!DH9</f>
        <v>135.28571428571428</v>
      </c>
      <c r="H7" s="243" t="str">
        <f t="shared" si="0"/>
        <v>A</v>
      </c>
      <c r="J7" s="240" t="s">
        <v>116</v>
      </c>
      <c r="K7" s="239" t="s">
        <v>117</v>
      </c>
    </row>
    <row r="8" spans="2:11" ht="12.75" thickBot="1">
      <c r="B8" s="195" t="str">
        <f>Geweer!A10</f>
        <v>A</v>
      </c>
      <c r="C8" s="22">
        <f>Geweer!B10</f>
        <v>54</v>
      </c>
      <c r="D8" s="198" t="str">
        <f>Geweer!C10</f>
        <v>J. Meester</v>
      </c>
      <c r="E8" s="191">
        <f>Geweer!D10</f>
        <v>41</v>
      </c>
      <c r="F8" s="193">
        <f>Geweer!DH10</f>
        <v>130.53658536585365</v>
      </c>
      <c r="H8" s="243" t="str">
        <f t="shared" si="0"/>
        <v>A</v>
      </c>
      <c r="J8" s="240" t="s">
        <v>118</v>
      </c>
      <c r="K8" s="239" t="s">
        <v>119</v>
      </c>
    </row>
    <row r="9" spans="2:11" ht="12.75" thickBot="1">
      <c r="B9" s="195" t="str">
        <f>Geweer!A11</f>
        <v>A</v>
      </c>
      <c r="C9" s="22">
        <f>Geweer!B11</f>
        <v>77</v>
      </c>
      <c r="D9" s="198" t="str">
        <f>Geweer!C11</f>
        <v>D. Lonis</v>
      </c>
      <c r="E9" s="191">
        <f>Geweer!D11</f>
        <v>10</v>
      </c>
      <c r="F9" s="193">
        <f>Geweer!DH11</f>
        <v>130.2</v>
      </c>
      <c r="H9" s="243" t="str">
        <f t="shared" si="0"/>
        <v>A</v>
      </c>
      <c r="J9" s="240" t="s">
        <v>120</v>
      </c>
      <c r="K9" s="239" t="s">
        <v>121</v>
      </c>
    </row>
    <row r="10" spans="2:11" ht="12.75" thickBot="1">
      <c r="B10" s="195" t="str">
        <f>Geweer!A12</f>
        <v>B</v>
      </c>
      <c r="C10" s="22">
        <f>Geweer!B12</f>
        <v>31</v>
      </c>
      <c r="D10" s="198" t="str">
        <f>Geweer!C12</f>
        <v>W. Kocks (sr)</v>
      </c>
      <c r="E10" s="191">
        <f>Geweer!D12</f>
        <v>2</v>
      </c>
      <c r="F10" s="193">
        <f>Geweer!DH12</f>
        <v>136.5</v>
      </c>
      <c r="H10" s="266" t="str">
        <f t="shared" si="0"/>
        <v>A</v>
      </c>
      <c r="J10" s="239"/>
      <c r="K10" s="239"/>
    </row>
    <row r="11" spans="2:11" ht="12.75" thickBot="1">
      <c r="B11" s="195" t="str">
        <f>Geweer!A13</f>
        <v>B</v>
      </c>
      <c r="C11" s="22">
        <f>Geweer!B13</f>
        <v>43</v>
      </c>
      <c r="D11" s="198" t="str">
        <f>Geweer!C13</f>
        <v>G. Beets</v>
      </c>
      <c r="E11" s="191">
        <f>Geweer!D13</f>
        <v>4</v>
      </c>
      <c r="F11" s="193">
        <f>Geweer!DH13</f>
        <v>122</v>
      </c>
      <c r="H11" s="243" t="str">
        <f t="shared" si="0"/>
        <v>B</v>
      </c>
      <c r="J11" s="241" t="s">
        <v>56</v>
      </c>
      <c r="K11" s="239"/>
    </row>
    <row r="12" spans="2:11" ht="12.75" thickBot="1">
      <c r="B12" s="195" t="str">
        <f>Geweer!A14</f>
        <v>B</v>
      </c>
      <c r="C12" s="22">
        <f>Geweer!B14</f>
        <v>57</v>
      </c>
      <c r="D12" s="198" t="str">
        <f>Geweer!C14</f>
        <v>S. Hartingsveld (sr)</v>
      </c>
      <c r="E12" s="191">
        <f>Geweer!D14</f>
      </c>
      <c r="F12" s="193">
        <f>Geweer!DH14</f>
        <v>0</v>
      </c>
      <c r="H12" s="266" t="str">
        <f t="shared" si="0"/>
        <v>E</v>
      </c>
      <c r="J12" s="240" t="s">
        <v>122</v>
      </c>
      <c r="K12" s="239" t="s">
        <v>113</v>
      </c>
    </row>
    <row r="13" spans="2:11" ht="12.75" thickBot="1">
      <c r="B13" s="195" t="str">
        <f>Geweer!A15</f>
        <v>B</v>
      </c>
      <c r="C13" s="22">
        <f>Geweer!B15</f>
        <v>65</v>
      </c>
      <c r="D13" s="198" t="str">
        <f>Geweer!C15</f>
        <v>H. Pasterkamp</v>
      </c>
      <c r="E13" s="191">
        <f>Geweer!D15</f>
        <v>2</v>
      </c>
      <c r="F13" s="193">
        <f>Geweer!DH15</f>
        <v>127.5</v>
      </c>
      <c r="H13" s="243" t="str">
        <f t="shared" si="0"/>
        <v>B</v>
      </c>
      <c r="J13" s="240" t="s">
        <v>123</v>
      </c>
      <c r="K13" s="239" t="s">
        <v>115</v>
      </c>
    </row>
    <row r="14" spans="2:11" ht="12.75" thickBot="1">
      <c r="B14" s="195" t="str">
        <f>Geweer!A16</f>
        <v>B</v>
      </c>
      <c r="C14" s="22">
        <f>Geweer!B16</f>
        <v>71</v>
      </c>
      <c r="D14" s="198" t="str">
        <f>Geweer!C16</f>
        <v>S. Hartingsveld (jr)</v>
      </c>
      <c r="E14" s="191">
        <f>Geweer!D16</f>
        <v>10</v>
      </c>
      <c r="F14" s="193">
        <f>Geweer!DH16</f>
        <v>124.4</v>
      </c>
      <c r="H14" s="243" t="str">
        <f t="shared" si="0"/>
        <v>B</v>
      </c>
      <c r="J14" s="240" t="s">
        <v>124</v>
      </c>
      <c r="K14" s="239" t="s">
        <v>117</v>
      </c>
    </row>
    <row r="15" spans="2:11" ht="12.75" thickBot="1">
      <c r="B15" s="195" t="str">
        <f>Geweer!A17</f>
        <v>C</v>
      </c>
      <c r="C15" s="22">
        <f>Geweer!B17</f>
        <v>3</v>
      </c>
      <c r="D15" s="198" t="str">
        <f>Geweer!C17</f>
        <v>M.G. Haring (sr)</v>
      </c>
      <c r="E15" s="191">
        <f>Geweer!D17</f>
        <v>15</v>
      </c>
      <c r="F15" s="193">
        <f>Geweer!DH17</f>
        <v>112.86666666666666</v>
      </c>
      <c r="H15" s="243" t="str">
        <f t="shared" si="0"/>
        <v>C</v>
      </c>
      <c r="J15" s="240" t="s">
        <v>125</v>
      </c>
      <c r="K15" s="239" t="s">
        <v>119</v>
      </c>
    </row>
    <row r="16" spans="2:11" ht="12.75" thickBot="1">
      <c r="B16" s="195" t="str">
        <f>Geweer!A18</f>
        <v>C</v>
      </c>
      <c r="C16" s="22">
        <f>Geweer!B18</f>
        <v>19</v>
      </c>
      <c r="D16" s="198" t="str">
        <f>Geweer!C18</f>
        <v>P. Kasten</v>
      </c>
      <c r="E16" s="191">
        <f>Geweer!D18</f>
      </c>
      <c r="F16" s="193">
        <f>Geweer!DH18</f>
        <v>0</v>
      </c>
      <c r="H16" s="266" t="str">
        <f t="shared" si="0"/>
        <v>E</v>
      </c>
      <c r="J16" s="240" t="s">
        <v>126</v>
      </c>
      <c r="K16" s="239" t="s">
        <v>121</v>
      </c>
    </row>
    <row r="17" spans="2:8" ht="12" thickBot="1">
      <c r="B17" s="195" t="str">
        <f>Geweer!A19</f>
        <v>C</v>
      </c>
      <c r="C17" s="22">
        <f>Geweer!B19</f>
        <v>40</v>
      </c>
      <c r="D17" s="198" t="str">
        <f>Geweer!C19</f>
        <v>S. Lonis</v>
      </c>
      <c r="E17" s="191">
        <f>Geweer!D19</f>
        <v>6</v>
      </c>
      <c r="F17" s="193">
        <f>Geweer!DH19</f>
        <v>117.16666666666667</v>
      </c>
      <c r="H17" s="266" t="str">
        <f t="shared" si="0"/>
        <v>B</v>
      </c>
    </row>
    <row r="18" spans="2:8" ht="12" thickBot="1">
      <c r="B18" s="195" t="str">
        <f>Geweer!A20</f>
        <v>D</v>
      </c>
      <c r="C18" s="22">
        <f>Geweer!B20</f>
        <v>61</v>
      </c>
      <c r="D18" s="198" t="str">
        <f>Geweer!C20</f>
        <v>A. Scholte</v>
      </c>
      <c r="E18" s="191">
        <f>Geweer!D20</f>
        <v>36</v>
      </c>
      <c r="F18" s="193">
        <f>Geweer!DH20</f>
        <v>105.55555555555556</v>
      </c>
      <c r="H18" s="266" t="str">
        <f t="shared" si="0"/>
        <v>C</v>
      </c>
    </row>
    <row r="19" spans="2:8" ht="12" thickBot="1">
      <c r="B19" s="195" t="str">
        <f>Geweer!A21</f>
        <v>E</v>
      </c>
      <c r="C19" s="22">
        <f>Geweer!B21</f>
        <v>6</v>
      </c>
      <c r="D19" s="198" t="str">
        <f>Geweer!C21</f>
        <v>R. Burgstra</v>
      </c>
      <c r="E19" s="191">
        <f>Geweer!D21</f>
      </c>
      <c r="F19" s="193">
        <f>Geweer!DH21</f>
        <v>0</v>
      </c>
      <c r="H19" s="243" t="str">
        <f t="shared" si="0"/>
        <v>E</v>
      </c>
    </row>
    <row r="20" spans="2:8" ht="12" thickBot="1">
      <c r="B20" s="195" t="str">
        <f>Geweer!A22</f>
        <v>E</v>
      </c>
      <c r="C20" s="22">
        <f>Geweer!B22</f>
        <v>17</v>
      </c>
      <c r="D20" s="198" t="str">
        <f>Geweer!C22</f>
        <v>A. Woerlee</v>
      </c>
      <c r="E20" s="191">
        <f>Geweer!D22</f>
      </c>
      <c r="F20" s="193">
        <f>Geweer!DH22</f>
        <v>0</v>
      </c>
      <c r="H20" s="243" t="str">
        <f t="shared" si="0"/>
        <v>E</v>
      </c>
    </row>
    <row r="21" spans="2:8" ht="12" thickBot="1">
      <c r="B21" s="195" t="str">
        <f>Geweer!A23</f>
        <v>E</v>
      </c>
      <c r="C21" s="22">
        <f>Geweer!B23</f>
        <v>18</v>
      </c>
      <c r="D21" s="198" t="str">
        <f>Geweer!C23</f>
        <v>G. Hendriks-Bos</v>
      </c>
      <c r="E21" s="191">
        <f>Geweer!D23</f>
      </c>
      <c r="F21" s="193">
        <f>Geweer!DH23</f>
        <v>0</v>
      </c>
      <c r="H21" s="243" t="str">
        <f t="shared" si="0"/>
        <v>E</v>
      </c>
    </row>
    <row r="22" spans="2:8" ht="12" thickBot="1">
      <c r="B22" s="195" t="str">
        <f>Geweer!A24</f>
        <v>E</v>
      </c>
      <c r="C22" s="22">
        <f>Geweer!B24</f>
        <v>23</v>
      </c>
      <c r="D22" s="198" t="str">
        <f>Geweer!C24</f>
        <v>C. Woerlee-Droog</v>
      </c>
      <c r="E22" s="191">
        <f>Geweer!D24</f>
      </c>
      <c r="F22" s="193">
        <f>Geweer!DH24</f>
        <v>0</v>
      </c>
      <c r="H22" s="243" t="str">
        <f t="shared" si="0"/>
        <v>E</v>
      </c>
    </row>
    <row r="23" spans="2:8" ht="12" thickBot="1">
      <c r="B23" s="195" t="str">
        <f>Geweer!A25</f>
        <v>E</v>
      </c>
      <c r="C23" s="22">
        <f>Geweer!B25</f>
        <v>29</v>
      </c>
      <c r="D23" s="198" t="str">
        <f>Geweer!C25</f>
        <v>K. Kooiman</v>
      </c>
      <c r="E23" s="191">
        <f>Geweer!D25</f>
      </c>
      <c r="F23" s="193">
        <f>Geweer!DH25</f>
        <v>0</v>
      </c>
      <c r="H23" s="243" t="str">
        <f t="shared" si="0"/>
        <v>E</v>
      </c>
    </row>
    <row r="24" spans="2:8" ht="12" thickBot="1">
      <c r="B24" s="195" t="str">
        <f>Geweer!A26</f>
        <v>E</v>
      </c>
      <c r="C24" s="22">
        <f>Geweer!B26</f>
        <v>48</v>
      </c>
      <c r="D24" s="198" t="str">
        <f>Geweer!C26</f>
        <v>P. Koopman</v>
      </c>
      <c r="E24" s="191">
        <f>Geweer!D26</f>
      </c>
      <c r="F24" s="193">
        <f>Geweer!DH26</f>
        <v>0</v>
      </c>
      <c r="H24" s="243" t="str">
        <f t="shared" si="0"/>
        <v>E</v>
      </c>
    </row>
    <row r="25" spans="2:8" ht="12" thickBot="1">
      <c r="B25" s="195" t="str">
        <f>Geweer!A27</f>
        <v>E</v>
      </c>
      <c r="C25" s="22">
        <f>Geweer!B27</f>
        <v>66</v>
      </c>
      <c r="D25" s="198" t="str">
        <f>Geweer!C27</f>
        <v>M. de Ronde</v>
      </c>
      <c r="E25" s="191">
        <f>Geweer!D27</f>
        <v>1</v>
      </c>
      <c r="F25" s="193">
        <f>Geweer!DH27</f>
        <v>80</v>
      </c>
      <c r="H25" s="243" t="str">
        <f t="shared" si="0"/>
        <v>E</v>
      </c>
    </row>
    <row r="26" spans="2:8" ht="12" thickBot="1">
      <c r="B26" s="195" t="str">
        <f>Geweer!A28</f>
        <v>E</v>
      </c>
      <c r="C26" s="22">
        <f>Geweer!B28</f>
        <v>72</v>
      </c>
      <c r="D26" s="198" t="str">
        <f>Geweer!C28</f>
        <v>E.F.M. Verweij</v>
      </c>
      <c r="E26" s="191">
        <f>Geweer!D28</f>
      </c>
      <c r="F26" s="193">
        <f>Geweer!DH28</f>
        <v>0</v>
      </c>
      <c r="H26" s="243" t="str">
        <f t="shared" si="0"/>
        <v>E</v>
      </c>
    </row>
    <row r="27" spans="2:8" ht="11.25">
      <c r="B27" s="195" t="str">
        <f>Geweer!A29</f>
        <v>E</v>
      </c>
      <c r="C27" s="22">
        <f>Geweer!B29</f>
        <v>73</v>
      </c>
      <c r="D27" s="198" t="str">
        <f>Geweer!C29</f>
        <v>P. Borst</v>
      </c>
      <c r="E27" s="191">
        <f>Geweer!D29</f>
      </c>
      <c r="F27" s="193">
        <f>Geweer!DH29</f>
        <v>0</v>
      </c>
      <c r="H27" s="243" t="str">
        <f t="shared" si="0"/>
        <v>E</v>
      </c>
    </row>
    <row r="28" spans="2:8" ht="12" thickBot="1">
      <c r="B28" s="196">
        <f>Geweer!A30</f>
        <v>0</v>
      </c>
      <c r="C28" s="197">
        <f>Geweer!B30</f>
        <v>68</v>
      </c>
      <c r="D28" s="199" t="str">
        <f>Geweer!C30</f>
        <v>M. Rinkel</v>
      </c>
      <c r="E28" s="194">
        <f>Geweer!D30</f>
      </c>
      <c r="F28" s="192">
        <f>Geweer!DH30</f>
        <v>0</v>
      </c>
      <c r="H28" s="244" t="str">
        <f t="shared" si="0"/>
        <v>E</v>
      </c>
    </row>
    <row r="29" spans="4:8" ht="12" thickBot="1">
      <c r="D29" s="208" t="str">
        <f>Pistool!B1</f>
        <v>PISTOOL</v>
      </c>
      <c r="H29" s="245"/>
    </row>
    <row r="30" spans="2:8" ht="12" thickBot="1">
      <c r="B30" s="1"/>
      <c r="C30" s="6"/>
      <c r="D30" s="2"/>
      <c r="E30" s="20" t="s">
        <v>13</v>
      </c>
      <c r="F30" s="209" t="s">
        <v>77</v>
      </c>
      <c r="H30" s="246" t="s">
        <v>127</v>
      </c>
    </row>
    <row r="31" spans="2:8" ht="12" thickBot="1">
      <c r="B31" s="29" t="s">
        <v>16</v>
      </c>
      <c r="C31" s="29" t="s">
        <v>17</v>
      </c>
      <c r="D31" s="200" t="s">
        <v>18</v>
      </c>
      <c r="E31" s="32" t="s">
        <v>108</v>
      </c>
      <c r="F31" s="218" t="s">
        <v>107</v>
      </c>
      <c r="H31" s="247" t="s">
        <v>128</v>
      </c>
    </row>
    <row r="32" spans="2:8" ht="12" thickBot="1">
      <c r="B32" s="219" t="str">
        <f>Pistool!A6</f>
        <v>A</v>
      </c>
      <c r="C32" s="202">
        <f>Pistool!B6</f>
        <v>3</v>
      </c>
      <c r="D32" s="220" t="str">
        <f>Pistool!C6</f>
        <v>M.G. Haring (sr)</v>
      </c>
      <c r="E32" s="221">
        <f>Pistool!D6</f>
        <v>16</v>
      </c>
      <c r="F32" s="222">
        <f>Pistool!DH6</f>
        <v>121.875</v>
      </c>
      <c r="H32" s="269" t="str">
        <f>IF(F32&gt;120,"A",IF(F32&gt;110,"B",IF(F32&gt;100,"C",IF(F32&gt;90,"D","E"))))</f>
        <v>A</v>
      </c>
    </row>
    <row r="33" spans="2:8" ht="12" thickBot="1">
      <c r="B33" s="219" t="str">
        <f>Pistool!A7</f>
        <v>A</v>
      </c>
      <c r="C33" s="202">
        <f>Pistool!B7</f>
        <v>17</v>
      </c>
      <c r="D33" s="220" t="str">
        <f>Pistool!C7</f>
        <v>A. Woerlee</v>
      </c>
      <c r="E33" s="221">
        <f>Pistool!D7</f>
        <v>4</v>
      </c>
      <c r="F33" s="222">
        <f>Pistool!DH7</f>
        <v>127.25</v>
      </c>
      <c r="H33" s="243" t="str">
        <f aca="true" t="shared" si="1" ref="H33:H76">IF(F33&gt;120,"A",IF(F33&gt;110,"B",IF(F33&gt;100,"C",IF(F33&gt;90,"D","E"))))</f>
        <v>A</v>
      </c>
    </row>
    <row r="34" spans="2:8" ht="12" thickBot="1">
      <c r="B34" s="219" t="str">
        <f>Pistool!A8</f>
        <v>A</v>
      </c>
      <c r="C34" s="202">
        <f>Pistool!B8</f>
        <v>21</v>
      </c>
      <c r="D34" s="220" t="str">
        <f>Pistool!C8</f>
        <v>H.M.J. Rood</v>
      </c>
      <c r="E34" s="221">
        <f>Pistool!D8</f>
        <v>9</v>
      </c>
      <c r="F34" s="222">
        <f>Pistool!DH8</f>
        <v>113.66666666666667</v>
      </c>
      <c r="H34" s="266" t="str">
        <f t="shared" si="1"/>
        <v>B</v>
      </c>
    </row>
    <row r="35" spans="2:8" ht="12" thickBot="1">
      <c r="B35" s="219" t="str">
        <f>Pistool!A9</f>
        <v>A</v>
      </c>
      <c r="C35" s="202">
        <f>Pistool!B9</f>
        <v>42</v>
      </c>
      <c r="D35" s="220" t="str">
        <f>Pistool!C9</f>
        <v>H. Hummel</v>
      </c>
      <c r="E35" s="221">
        <f>Pistool!D9</f>
        <v>1</v>
      </c>
      <c r="F35" s="222">
        <f>Pistool!DH9</f>
        <v>132</v>
      </c>
      <c r="H35" s="243" t="str">
        <f t="shared" si="1"/>
        <v>A</v>
      </c>
    </row>
    <row r="36" spans="2:8" ht="12" thickBot="1">
      <c r="B36" s="219" t="str">
        <f>Pistool!A10</f>
        <v>A</v>
      </c>
      <c r="C36" s="202">
        <f>Pistool!B10</f>
        <v>56</v>
      </c>
      <c r="D36" s="220" t="str">
        <f>Pistool!C10</f>
        <v>L.S. Haring</v>
      </c>
      <c r="E36" s="221">
        <f>Pistool!D10</f>
        <v>10</v>
      </c>
      <c r="F36" s="222">
        <f>Pistool!DH10</f>
        <v>130.4</v>
      </c>
      <c r="H36" s="243" t="str">
        <f t="shared" si="1"/>
        <v>A</v>
      </c>
    </row>
    <row r="37" spans="2:8" ht="12" thickBot="1">
      <c r="B37" s="219" t="str">
        <f>Pistool!A11</f>
        <v>A</v>
      </c>
      <c r="C37" s="202">
        <f>Pistool!B11</f>
        <v>57</v>
      </c>
      <c r="D37" s="220" t="str">
        <f>Pistool!C11</f>
        <v>S. Hartingsveld (sr)</v>
      </c>
      <c r="E37" s="221">
        <f>Pistool!D11</f>
        <v>23</v>
      </c>
      <c r="F37" s="222">
        <f>Pistool!DH11</f>
        <v>123</v>
      </c>
      <c r="H37" s="243" t="str">
        <f t="shared" si="1"/>
        <v>A</v>
      </c>
    </row>
    <row r="38" spans="2:8" ht="12" thickBot="1">
      <c r="B38" s="219" t="str">
        <f>Pistool!A12</f>
        <v>A</v>
      </c>
      <c r="C38" s="202">
        <f>Pistool!B12</f>
        <v>58</v>
      </c>
      <c r="D38" s="220" t="str">
        <f>Pistool!C12</f>
        <v>A. Craset</v>
      </c>
      <c r="E38" s="221">
        <f>Pistool!D12</f>
        <v>32</v>
      </c>
      <c r="F38" s="222">
        <f>Pistool!DH12</f>
        <v>129.59375</v>
      </c>
      <c r="H38" s="243" t="str">
        <f t="shared" si="1"/>
        <v>A</v>
      </c>
    </row>
    <row r="39" spans="2:8" ht="12" thickBot="1">
      <c r="B39" s="219" t="str">
        <f>Pistool!A13</f>
        <v>A</v>
      </c>
      <c r="C39" s="202">
        <f>Pistool!B13</f>
        <v>72</v>
      </c>
      <c r="D39" s="220" t="str">
        <f>Pistool!C13</f>
        <v>E. Verweij</v>
      </c>
      <c r="E39" s="221">
        <f>Pistool!D13</f>
        <v>23</v>
      </c>
      <c r="F39" s="222">
        <f>Pistool!DH13</f>
        <v>117.8695652173913</v>
      </c>
      <c r="H39" s="266" t="str">
        <f t="shared" si="1"/>
        <v>B</v>
      </c>
    </row>
    <row r="40" spans="2:8" ht="12" thickBot="1">
      <c r="B40" s="219" t="str">
        <f>Pistool!A14</f>
        <v>B</v>
      </c>
      <c r="C40" s="202">
        <f>Pistool!B14</f>
        <v>6</v>
      </c>
      <c r="D40" s="220" t="str">
        <f>Pistool!C14</f>
        <v>R. Burgstra</v>
      </c>
      <c r="E40" s="221">
        <f>Pistool!D14</f>
        <v>37</v>
      </c>
      <c r="F40" s="222">
        <f>Pistool!DH14</f>
        <v>113.27027027027027</v>
      </c>
      <c r="H40" s="243" t="str">
        <f t="shared" si="1"/>
        <v>B</v>
      </c>
    </row>
    <row r="41" spans="2:8" ht="12" thickBot="1">
      <c r="B41" s="219" t="str">
        <f>Pistool!A15</f>
        <v>B</v>
      </c>
      <c r="C41" s="202">
        <f>Pistool!B15</f>
        <v>13</v>
      </c>
      <c r="D41" s="220" t="str">
        <f>Pistool!C15</f>
        <v>W.E.C. Kocks (jr)</v>
      </c>
      <c r="E41" s="221">
        <f>Pistool!D15</f>
      </c>
      <c r="F41" s="222">
        <f>Pistool!DH15</f>
        <v>0</v>
      </c>
      <c r="H41" s="266" t="str">
        <f t="shared" si="1"/>
        <v>E</v>
      </c>
    </row>
    <row r="42" spans="2:8" ht="12" thickBot="1">
      <c r="B42" s="219" t="str">
        <f>Pistool!A16</f>
        <v>B</v>
      </c>
      <c r="C42" s="202">
        <f>Pistool!B16</f>
        <v>29</v>
      </c>
      <c r="D42" s="220" t="str">
        <f>Pistool!C16</f>
        <v>K. Kooijman</v>
      </c>
      <c r="E42" s="221">
        <f>Pistool!D16</f>
        <v>30</v>
      </c>
      <c r="F42" s="222">
        <f>Pistool!DH16</f>
        <v>117.7</v>
      </c>
      <c r="H42" s="243" t="str">
        <f t="shared" si="1"/>
        <v>B</v>
      </c>
    </row>
    <row r="43" spans="2:8" ht="12" thickBot="1">
      <c r="B43" s="219" t="str">
        <f>Pistool!A17</f>
        <v>B</v>
      </c>
      <c r="C43" s="202">
        <f>Pistool!B17</f>
        <v>34</v>
      </c>
      <c r="D43" s="220" t="str">
        <f>Pistool!C17</f>
        <v>Ch. Lammers</v>
      </c>
      <c r="E43" s="221">
        <f>Pistool!D17</f>
        <v>48</v>
      </c>
      <c r="F43" s="222">
        <f>Pistool!DH17</f>
        <v>111.47916666666667</v>
      </c>
      <c r="H43" s="243" t="str">
        <f t="shared" si="1"/>
        <v>B</v>
      </c>
    </row>
    <row r="44" spans="2:8" ht="12" thickBot="1">
      <c r="B44" s="219" t="str">
        <f>Pistool!A18</f>
        <v>B</v>
      </c>
      <c r="C44" s="202">
        <f>Pistool!B18</f>
        <v>45</v>
      </c>
      <c r="D44" s="220" t="str">
        <f>Pistool!C18</f>
        <v>J. Porsius</v>
      </c>
      <c r="E44" s="221">
        <f>Pistool!D18</f>
        <v>15</v>
      </c>
      <c r="F44" s="222">
        <f>Pistool!DH18</f>
        <v>116.33333333333333</v>
      </c>
      <c r="H44" s="243" t="str">
        <f t="shared" si="1"/>
        <v>B</v>
      </c>
    </row>
    <row r="45" spans="2:8" ht="12" thickBot="1">
      <c r="B45" s="219" t="str">
        <f>Pistool!A19</f>
        <v>B</v>
      </c>
      <c r="C45" s="202">
        <f>Pistool!B19</f>
        <v>48</v>
      </c>
      <c r="D45" s="220" t="str">
        <f>Pistool!C19</f>
        <v>P. Koopman</v>
      </c>
      <c r="E45" s="221">
        <f>Pistool!D19</f>
        <v>11</v>
      </c>
      <c r="F45" s="222">
        <f>Pistool!DH19</f>
        <v>101.0909090909091</v>
      </c>
      <c r="H45" s="266" t="str">
        <f t="shared" si="1"/>
        <v>C</v>
      </c>
    </row>
    <row r="46" spans="2:8" ht="12" thickBot="1">
      <c r="B46" s="219" t="str">
        <f>Pistool!A20</f>
        <v>B</v>
      </c>
      <c r="C46" s="202">
        <f>Pistool!B20</f>
        <v>55</v>
      </c>
      <c r="D46" s="220" t="str">
        <f>Pistool!C20</f>
        <v>J. van Soelen</v>
      </c>
      <c r="E46" s="221">
        <f>Pistool!D20</f>
        <v>33</v>
      </c>
      <c r="F46" s="222">
        <f>Pistool!DH20</f>
        <v>117.57575757575758</v>
      </c>
      <c r="H46" s="243" t="str">
        <f t="shared" si="1"/>
        <v>B</v>
      </c>
    </row>
    <row r="47" spans="2:8" ht="12" thickBot="1">
      <c r="B47" s="219" t="str">
        <f>Pistool!A21</f>
        <v>C</v>
      </c>
      <c r="C47" s="202">
        <f>Pistool!B21</f>
        <v>1</v>
      </c>
      <c r="D47" s="220" t="str">
        <f>Pistool!C21</f>
        <v>H. Woerlee</v>
      </c>
      <c r="E47" s="221">
        <f>Pistool!D21</f>
        <v>7</v>
      </c>
      <c r="F47" s="222">
        <f>Pistool!DH21</f>
        <v>100.14285714285714</v>
      </c>
      <c r="H47" s="243" t="str">
        <f t="shared" si="1"/>
        <v>C</v>
      </c>
    </row>
    <row r="48" spans="2:8" ht="12" thickBot="1">
      <c r="B48" s="219" t="str">
        <f>Pistool!A22</f>
        <v>C</v>
      </c>
      <c r="C48" s="202">
        <f>Pistool!B22</f>
        <v>20</v>
      </c>
      <c r="D48" s="220" t="str">
        <f>Pistool!C22</f>
        <v>E. Beck</v>
      </c>
      <c r="E48" s="221">
        <f>Pistool!D22</f>
        <v>34</v>
      </c>
      <c r="F48" s="222">
        <f>Pistool!DH22</f>
        <v>116.41176470588235</v>
      </c>
      <c r="H48" s="266" t="str">
        <f t="shared" si="1"/>
        <v>B</v>
      </c>
    </row>
    <row r="49" spans="2:8" ht="12" thickBot="1">
      <c r="B49" s="219" t="str">
        <f>Pistool!A23</f>
        <v>C</v>
      </c>
      <c r="C49" s="202">
        <f>Pistool!B23</f>
        <v>23</v>
      </c>
      <c r="D49" s="220" t="str">
        <f>Pistool!C23</f>
        <v>C. Woerlee-Droog</v>
      </c>
      <c r="E49" s="221">
        <f>Pistool!D23</f>
        <v>9</v>
      </c>
      <c r="F49" s="222">
        <f>Pistool!DH23</f>
        <v>104.88888888888889</v>
      </c>
      <c r="H49" s="243" t="str">
        <f t="shared" si="1"/>
        <v>C</v>
      </c>
    </row>
    <row r="50" spans="2:8" ht="12" thickBot="1">
      <c r="B50" s="219" t="str">
        <f>Pistool!A24</f>
        <v>C</v>
      </c>
      <c r="C50" s="202">
        <f>Pistool!B24</f>
        <v>47</v>
      </c>
      <c r="D50" s="220" t="str">
        <f>Pistool!C24</f>
        <v>C.L. Beets</v>
      </c>
      <c r="E50" s="221">
        <f>Pistool!D24</f>
        <v>18</v>
      </c>
      <c r="F50" s="222">
        <f>Pistool!DH24</f>
        <v>102.94444444444444</v>
      </c>
      <c r="H50" s="243" t="str">
        <f t="shared" si="1"/>
        <v>C</v>
      </c>
    </row>
    <row r="51" spans="2:8" ht="12" thickBot="1">
      <c r="B51" s="219" t="str">
        <f>Pistool!A25</f>
        <v>C</v>
      </c>
      <c r="C51" s="202">
        <f>Pistool!B25</f>
        <v>50</v>
      </c>
      <c r="D51" s="220" t="str">
        <f>Pistool!C25</f>
        <v>N. Dol</v>
      </c>
      <c r="E51" s="221">
        <f>Pistool!D25</f>
        <v>15</v>
      </c>
      <c r="F51" s="222">
        <f>Pistool!DH25</f>
        <v>105.8</v>
      </c>
      <c r="H51" s="243" t="str">
        <f t="shared" si="1"/>
        <v>C</v>
      </c>
    </row>
    <row r="52" spans="2:8" ht="12" thickBot="1">
      <c r="B52" s="219" t="str">
        <f>Pistool!A26</f>
        <v>C</v>
      </c>
      <c r="C52" s="202">
        <f>Pistool!B26</f>
        <v>51</v>
      </c>
      <c r="D52" s="220" t="str">
        <f>Pistool!C26</f>
        <v>M. Craset</v>
      </c>
      <c r="E52" s="221">
        <f>Pistool!D26</f>
        <v>79</v>
      </c>
      <c r="F52" s="222">
        <f>Pistool!DH26</f>
        <v>0</v>
      </c>
      <c r="H52" s="266" t="str">
        <f t="shared" si="1"/>
        <v>E</v>
      </c>
    </row>
    <row r="53" spans="2:8" ht="12" thickBot="1">
      <c r="B53" s="219" t="str">
        <f>Pistool!A27</f>
        <v>C</v>
      </c>
      <c r="C53" s="202">
        <f>Pistool!B27</f>
        <v>73</v>
      </c>
      <c r="D53" s="220" t="str">
        <f>Pistool!C27</f>
        <v>P. Borst</v>
      </c>
      <c r="E53" s="221">
        <f>Pistool!D27</f>
        <v>28</v>
      </c>
      <c r="F53" s="222">
        <f>Pistool!DH27</f>
        <v>104.60714285714286</v>
      </c>
      <c r="H53" s="243" t="str">
        <f t="shared" si="1"/>
        <v>C</v>
      </c>
    </row>
    <row r="54" spans="2:8" ht="12" thickBot="1">
      <c r="B54" s="219" t="str">
        <f>Pistool!A28</f>
        <v>D</v>
      </c>
      <c r="C54" s="202">
        <f>Pistool!B28</f>
        <v>5</v>
      </c>
      <c r="D54" s="220" t="str">
        <f>Pistool!C28</f>
        <v>R. Hoving</v>
      </c>
      <c r="E54" s="221">
        <f>Pistool!D28</f>
        <v>25</v>
      </c>
      <c r="F54" s="222">
        <f>Pistool!DH28</f>
        <v>89.72</v>
      </c>
      <c r="H54" s="266" t="str">
        <f t="shared" si="1"/>
        <v>E</v>
      </c>
    </row>
    <row r="55" spans="2:8" ht="12" thickBot="1">
      <c r="B55" s="219" t="str">
        <f>Pistool!A29</f>
        <v>D</v>
      </c>
      <c r="C55" s="202">
        <f>Pistool!B29</f>
        <v>24</v>
      </c>
      <c r="D55" s="220" t="str">
        <f>Pistool!C29</f>
        <v>N. Leijen</v>
      </c>
      <c r="E55" s="221">
        <f>Pistool!D29</f>
        <v>9</v>
      </c>
      <c r="F55" s="222">
        <f>Pistool!DH29</f>
        <v>76.55555555555556</v>
      </c>
      <c r="H55" s="266" t="str">
        <f t="shared" si="1"/>
        <v>E</v>
      </c>
    </row>
    <row r="56" spans="2:8" ht="12" thickBot="1">
      <c r="B56" s="219" t="str">
        <f>Pistool!A30</f>
        <v>D</v>
      </c>
      <c r="C56" s="202">
        <f>Pistool!B30</f>
        <v>28</v>
      </c>
      <c r="D56" s="220" t="str">
        <f>Pistool!C30</f>
        <v>T. Masumoto</v>
      </c>
      <c r="E56" s="221">
        <f>Pistool!D30</f>
        <v>17</v>
      </c>
      <c r="F56" s="222">
        <f>Pistool!DH30</f>
        <v>89.82352941176471</v>
      </c>
      <c r="H56" s="266" t="str">
        <f t="shared" si="1"/>
        <v>E</v>
      </c>
    </row>
    <row r="57" spans="2:8" ht="12" thickBot="1">
      <c r="B57" s="219" t="str">
        <f>Pistool!A31</f>
        <v>D</v>
      </c>
      <c r="C57" s="202">
        <f>Pistool!B31</f>
        <v>31</v>
      </c>
      <c r="D57" s="220" t="str">
        <f>Pistool!C31</f>
        <v>W. Kocks (sr)</v>
      </c>
      <c r="E57" s="221">
        <f>Pistool!D31</f>
        <v>21</v>
      </c>
      <c r="F57" s="222">
        <f>Pistool!DH31</f>
        <v>93.0952380952381</v>
      </c>
      <c r="H57" s="243" t="str">
        <f t="shared" si="1"/>
        <v>D</v>
      </c>
    </row>
    <row r="58" spans="2:8" ht="12" thickBot="1">
      <c r="B58" s="219" t="str">
        <f>Pistool!A32</f>
        <v>D</v>
      </c>
      <c r="C58" s="202">
        <f>Pistool!B32</f>
        <v>38</v>
      </c>
      <c r="D58" s="220" t="str">
        <f>Pistool!C32</f>
        <v>H. ter Wee</v>
      </c>
      <c r="E58" s="221">
        <f>Pistool!D32</f>
        <v>18</v>
      </c>
      <c r="F58" s="222">
        <f>Pistool!DH32</f>
        <v>84.94444444444444</v>
      </c>
      <c r="H58" s="266" t="str">
        <f t="shared" si="1"/>
        <v>E</v>
      </c>
    </row>
    <row r="59" spans="2:8" ht="12" thickBot="1">
      <c r="B59" s="219" t="str">
        <f>Pistool!A33</f>
        <v>D</v>
      </c>
      <c r="C59" s="202">
        <f>Pistool!B33</f>
        <v>43</v>
      </c>
      <c r="D59" s="220" t="str">
        <f>Pistool!C33</f>
        <v>G. Beets</v>
      </c>
      <c r="E59" s="221">
        <f>Pistool!D33</f>
        <v>6</v>
      </c>
      <c r="F59" s="222">
        <f>Pistool!DH33</f>
        <v>89.66666666666667</v>
      </c>
      <c r="H59" s="266" t="str">
        <f t="shared" si="1"/>
        <v>E</v>
      </c>
    </row>
    <row r="60" spans="2:8" ht="12" thickBot="1">
      <c r="B60" s="219" t="str">
        <f>Pistool!A34</f>
        <v>D</v>
      </c>
      <c r="C60" s="202">
        <f>Pistool!B34</f>
        <v>52</v>
      </c>
      <c r="D60" s="220" t="str">
        <f>Pistool!C34</f>
        <v>H. Otter</v>
      </c>
      <c r="E60" s="221">
        <f>Pistool!D34</f>
        <v>17</v>
      </c>
      <c r="F60" s="222">
        <f>Pistool!DH34</f>
        <v>94.94117647058823</v>
      </c>
      <c r="H60" s="243" t="str">
        <f t="shared" si="1"/>
        <v>D</v>
      </c>
    </row>
    <row r="61" spans="2:8" ht="12" thickBot="1">
      <c r="B61" s="219" t="str">
        <f>Pistool!A35</f>
        <v>D</v>
      </c>
      <c r="C61" s="202">
        <f>Pistool!B35</f>
        <v>53</v>
      </c>
      <c r="D61" s="220" t="str">
        <f>Pistool!C35</f>
        <v>P. van Soelen</v>
      </c>
      <c r="E61" s="221">
        <f>Pistool!D35</f>
        <v>33</v>
      </c>
      <c r="F61" s="222">
        <f>Pistool!DH35</f>
        <v>101.42424242424242</v>
      </c>
      <c r="H61" s="266" t="str">
        <f t="shared" si="1"/>
        <v>C</v>
      </c>
    </row>
    <row r="62" spans="2:8" ht="12" thickBot="1">
      <c r="B62" s="219" t="str">
        <f>Pistool!A36</f>
        <v>E</v>
      </c>
      <c r="C62" s="202">
        <f>Pistool!B36</f>
        <v>9</v>
      </c>
      <c r="D62" s="220" t="str">
        <f>Pistool!C36</f>
        <v>M. Verhage</v>
      </c>
      <c r="E62" s="221">
        <f>Pistool!D36</f>
        <v>13</v>
      </c>
      <c r="F62" s="222">
        <f>Pistool!DH36</f>
        <v>84.6923076923077</v>
      </c>
      <c r="H62" s="243" t="str">
        <f t="shared" si="1"/>
        <v>E</v>
      </c>
    </row>
    <row r="63" spans="2:8" ht="12" thickBot="1">
      <c r="B63" s="219" t="str">
        <f>Pistool!A37</f>
        <v>E</v>
      </c>
      <c r="C63" s="202">
        <f>Pistool!B37</f>
        <v>11</v>
      </c>
      <c r="D63" s="220" t="str">
        <f>Pistool!C37</f>
        <v>R. Holkamp</v>
      </c>
      <c r="E63" s="221">
        <f>Pistool!D37</f>
        <v>7</v>
      </c>
      <c r="F63" s="222">
        <f>Pistool!DH37</f>
        <v>92.57142857142857</v>
      </c>
      <c r="H63" s="266" t="str">
        <f t="shared" si="1"/>
        <v>D</v>
      </c>
    </row>
    <row r="64" spans="2:8" ht="12" thickBot="1">
      <c r="B64" s="219" t="str">
        <f>Pistool!A38</f>
        <v>E</v>
      </c>
      <c r="C64" s="202">
        <f>Pistool!B38</f>
        <v>12</v>
      </c>
      <c r="D64" s="220" t="str">
        <f>Pistool!C38</f>
        <v>M. Kuiper (mw)</v>
      </c>
      <c r="E64" s="221">
        <f>Pistool!D38</f>
        <v>4</v>
      </c>
      <c r="F64" s="222">
        <f>Pistool!DH38</f>
        <v>71.25</v>
      </c>
      <c r="H64" s="243" t="str">
        <f t="shared" si="1"/>
        <v>E</v>
      </c>
    </row>
    <row r="65" spans="2:8" ht="12" thickBot="1">
      <c r="B65" s="219" t="str">
        <f>Pistool!A39</f>
        <v>E</v>
      </c>
      <c r="C65" s="202">
        <f>Pistool!B39</f>
        <v>19</v>
      </c>
      <c r="D65" s="220" t="str">
        <f>Pistool!C39</f>
        <v>P. Kasten</v>
      </c>
      <c r="E65" s="221">
        <f>Pistool!D39</f>
      </c>
      <c r="F65" s="222">
        <f>Pistool!DH39</f>
        <v>0</v>
      </c>
      <c r="H65" s="243" t="str">
        <f t="shared" si="1"/>
        <v>E</v>
      </c>
    </row>
    <row r="66" spans="2:8" ht="12" thickBot="1">
      <c r="B66" s="219" t="str">
        <f>Pistool!A40</f>
        <v>E</v>
      </c>
      <c r="C66" s="202">
        <f>Pistool!B40</f>
        <v>41</v>
      </c>
      <c r="D66" s="220" t="str">
        <f>Pistool!C40</f>
        <v>J. Koenis</v>
      </c>
      <c r="E66" s="221">
        <f>Pistool!D40</f>
        <v>20</v>
      </c>
      <c r="F66" s="222">
        <f>Pistool!DH40</f>
        <v>72.55</v>
      </c>
      <c r="H66" s="243" t="str">
        <f t="shared" si="1"/>
        <v>E</v>
      </c>
    </row>
    <row r="67" spans="2:8" ht="12" thickBot="1">
      <c r="B67" s="219" t="str">
        <f>Pistool!A41</f>
        <v>E</v>
      </c>
      <c r="C67" s="202">
        <f>Pistool!B41</f>
        <v>54</v>
      </c>
      <c r="D67" s="220" t="str">
        <f>Pistool!C41</f>
        <v>J. Meester</v>
      </c>
      <c r="E67" s="221">
        <f>Pistool!D41</f>
      </c>
      <c r="F67" s="222">
        <f>Pistool!DH41</f>
        <v>0</v>
      </c>
      <c r="H67" s="243" t="str">
        <f t="shared" si="1"/>
        <v>E</v>
      </c>
    </row>
    <row r="68" spans="2:8" ht="12" thickBot="1">
      <c r="B68" s="219" t="str">
        <f>Pistool!A42</f>
        <v>E</v>
      </c>
      <c r="C68" s="202">
        <f>Pistool!B42</f>
        <v>59</v>
      </c>
      <c r="D68" s="220" t="str">
        <f>Pistool!C42</f>
        <v>M. Oud</v>
      </c>
      <c r="E68" s="221">
        <f>Pistool!D42</f>
        <v>5</v>
      </c>
      <c r="F68" s="222">
        <f>Pistool!DH42</f>
        <v>86.6</v>
      </c>
      <c r="H68" s="243" t="str">
        <f t="shared" si="1"/>
        <v>E</v>
      </c>
    </row>
    <row r="69" spans="2:8" ht="12" thickBot="1">
      <c r="B69" s="219" t="str">
        <f>Pistool!A43</f>
        <v>E</v>
      </c>
      <c r="C69" s="202">
        <f>Pistool!B43</f>
        <v>61</v>
      </c>
      <c r="D69" s="220" t="str">
        <f>Pistool!C43</f>
        <v>A. Scholte</v>
      </c>
      <c r="E69" s="221">
        <f>Pistool!D43</f>
      </c>
      <c r="F69" s="222">
        <f>Pistool!DH43</f>
        <v>0</v>
      </c>
      <c r="H69" s="243" t="str">
        <f t="shared" si="1"/>
        <v>E</v>
      </c>
    </row>
    <row r="70" spans="2:8" ht="12" thickBot="1">
      <c r="B70" s="219" t="str">
        <f>Pistool!A44</f>
        <v>E</v>
      </c>
      <c r="C70" s="202">
        <f>Pistool!B44</f>
        <v>62</v>
      </c>
      <c r="D70" s="220" t="str">
        <f>Pistool!C44</f>
        <v>P.P.D. Ligthart</v>
      </c>
      <c r="E70" s="221">
        <f>Pistool!D44</f>
        <v>3</v>
      </c>
      <c r="F70" s="222">
        <f>Pistool!DH44</f>
        <v>88</v>
      </c>
      <c r="H70" s="243" t="str">
        <f t="shared" si="1"/>
        <v>E</v>
      </c>
    </row>
    <row r="71" spans="2:8" ht="12" thickBot="1">
      <c r="B71" s="219" t="str">
        <f>Pistool!A45</f>
        <v>E</v>
      </c>
      <c r="C71" s="202">
        <f>Pistool!B45</f>
        <v>65</v>
      </c>
      <c r="D71" s="220" t="str">
        <f>Pistool!C45</f>
        <v>H. Pasterkamp</v>
      </c>
      <c r="E71" s="221">
        <f>Pistool!D45</f>
        <v>28</v>
      </c>
      <c r="F71" s="222">
        <f>Pistool!DH45</f>
        <v>79.39285714285714</v>
      </c>
      <c r="H71" s="243" t="str">
        <f t="shared" si="1"/>
        <v>E</v>
      </c>
    </row>
    <row r="72" spans="2:8" ht="12" thickBot="1">
      <c r="B72" s="219" t="str">
        <f>Pistool!A46</f>
        <v>E</v>
      </c>
      <c r="C72" s="202">
        <f>Pistool!B46</f>
        <v>76</v>
      </c>
      <c r="D72" s="220" t="str">
        <f>Pistool!C46</f>
        <v>P. Lonis-Lenting</v>
      </c>
      <c r="E72" s="221">
        <f>Pistool!D46</f>
        <v>4</v>
      </c>
      <c r="F72" s="222">
        <f>Pistool!DH46</f>
        <v>78</v>
      </c>
      <c r="H72" s="243" t="str">
        <f t="shared" si="1"/>
        <v>E</v>
      </c>
    </row>
    <row r="73" spans="2:8" ht="12" thickBot="1">
      <c r="B73" s="219" t="str">
        <f>Pistool!A47</f>
        <v>E</v>
      </c>
      <c r="C73" s="202">
        <f>Pistool!B47</f>
        <v>77</v>
      </c>
      <c r="D73" s="220" t="str">
        <f>Pistool!C47</f>
        <v>D. Lonis</v>
      </c>
      <c r="E73" s="221">
        <f>Pistool!D47</f>
      </c>
      <c r="F73" s="222">
        <f>Pistool!DH47</f>
        <v>0</v>
      </c>
      <c r="H73" s="243" t="str">
        <f t="shared" si="1"/>
        <v>E</v>
      </c>
    </row>
    <row r="74" spans="2:8" ht="12" thickBot="1">
      <c r="B74" s="219" t="str">
        <f>Pistool!A48</f>
        <v>E</v>
      </c>
      <c r="C74" s="202">
        <f>Pistool!B48</f>
        <v>80</v>
      </c>
      <c r="D74" s="220" t="str">
        <f>Pistool!C48</f>
        <v>F.J. Scholte</v>
      </c>
      <c r="E74" s="221">
        <f>Pistool!D48</f>
        <v>23</v>
      </c>
      <c r="F74" s="222">
        <f>Pistool!DH48</f>
        <v>81.21739130434783</v>
      </c>
      <c r="H74" s="243" t="str">
        <f t="shared" si="1"/>
        <v>E</v>
      </c>
    </row>
    <row r="75" spans="2:8" ht="11.25">
      <c r="B75" s="219">
        <f>Pistool!A49</f>
        <v>0</v>
      </c>
      <c r="C75" s="202">
        <f>Pistool!B49</f>
        <v>8</v>
      </c>
      <c r="D75" s="220" t="str">
        <f>Pistool!C49</f>
        <v>T. Tabak</v>
      </c>
      <c r="E75" s="221">
        <f>Pistool!D49</f>
      </c>
      <c r="F75" s="222">
        <f>Pistool!DH49</f>
        <v>0</v>
      </c>
      <c r="H75" s="243" t="str">
        <f t="shared" si="1"/>
        <v>E</v>
      </c>
    </row>
    <row r="76" spans="2:8" ht="12" thickBot="1">
      <c r="B76" s="227">
        <f>Pistool!A50</f>
        <v>0</v>
      </c>
      <c r="C76" s="206">
        <f>Pistool!B50</f>
        <v>25</v>
      </c>
      <c r="D76" s="228" t="str">
        <f>Pistool!C50</f>
        <v>J. Moolevliet</v>
      </c>
      <c r="E76" s="229">
        <f>Pistool!D50</f>
      </c>
      <c r="F76" s="230">
        <f>Pistool!DH50</f>
        <v>0</v>
      </c>
      <c r="H76" s="244" t="str">
        <f t="shared" si="1"/>
        <v>E</v>
      </c>
    </row>
    <row r="77" ht="12" thickBot="1">
      <c r="D77" s="208" t="str">
        <f>Karabijn!B1</f>
        <v>KLEIN KALIBER KARABIJN STAAND</v>
      </c>
    </row>
    <row r="78" spans="2:8" ht="12" thickBot="1">
      <c r="B78" s="1"/>
      <c r="C78" s="6"/>
      <c r="D78" s="2"/>
      <c r="E78" s="20" t="s">
        <v>13</v>
      </c>
      <c r="F78" s="209" t="s">
        <v>77</v>
      </c>
      <c r="H78" s="242"/>
    </row>
    <row r="79" spans="2:8" ht="12" thickBot="1">
      <c r="B79" s="29" t="s">
        <v>16</v>
      </c>
      <c r="C79" s="29" t="s">
        <v>17</v>
      </c>
      <c r="D79" s="200" t="s">
        <v>18</v>
      </c>
      <c r="E79" s="32" t="s">
        <v>108</v>
      </c>
      <c r="F79" s="218" t="s">
        <v>107</v>
      </c>
      <c r="H79" s="242"/>
    </row>
    <row r="80" spans="2:6" ht="11.25">
      <c r="B80" s="219" t="str">
        <f>Karabijn!A6</f>
        <v>A</v>
      </c>
      <c r="C80" s="202">
        <f>Karabijn!B6</f>
        <v>5</v>
      </c>
      <c r="D80" s="220" t="str">
        <f>Karabijn!C6</f>
        <v>R. Hoving</v>
      </c>
      <c r="E80" s="221">
        <f>Karabijn!D6</f>
        <v>31</v>
      </c>
      <c r="F80" s="222">
        <f>Karabijn!DH6</f>
        <v>124.7741935483871</v>
      </c>
    </row>
    <row r="81" spans="2:6" ht="11.25">
      <c r="B81" s="223" t="str">
        <f>Karabijn!A7</f>
        <v>A</v>
      </c>
      <c r="C81" s="204">
        <f>Karabijn!B7</f>
        <v>6</v>
      </c>
      <c r="D81" s="224" t="str">
        <f>Karabijn!C7</f>
        <v>R. Burgstra</v>
      </c>
      <c r="E81" s="225">
        <f>Karabijn!D7</f>
      </c>
      <c r="F81" s="226">
        <f>Karabijn!DH7</f>
        <v>0</v>
      </c>
    </row>
    <row r="82" spans="2:6" ht="11.25">
      <c r="B82" s="223" t="str">
        <f>Karabijn!A8</f>
        <v>A</v>
      </c>
      <c r="C82" s="204">
        <f>Karabijn!B8</f>
        <v>10</v>
      </c>
      <c r="D82" s="224" t="str">
        <f>Karabijn!C8</f>
        <v>P. Kuin</v>
      </c>
      <c r="E82" s="225">
        <f>Karabijn!D8</f>
      </c>
      <c r="F82" s="226">
        <f>Karabijn!DH8</f>
        <v>0</v>
      </c>
    </row>
    <row r="83" spans="2:6" ht="11.25">
      <c r="B83" s="223" t="str">
        <f>Karabijn!A9</f>
        <v>A</v>
      </c>
      <c r="C83" s="204">
        <f>Karabijn!B9</f>
        <v>17</v>
      </c>
      <c r="D83" s="224" t="str">
        <f>Karabijn!C9</f>
        <v>A. Woerlee</v>
      </c>
      <c r="E83" s="225">
        <f>Karabijn!D9</f>
      </c>
      <c r="F83" s="226">
        <f>Karabijn!DH9</f>
        <v>0</v>
      </c>
    </row>
    <row r="84" spans="2:6" ht="11.25">
      <c r="B84" s="223" t="str">
        <f>Karabijn!A10</f>
        <v>A</v>
      </c>
      <c r="C84" s="204">
        <f>Karabijn!B10</f>
        <v>29</v>
      </c>
      <c r="D84" s="224" t="str">
        <f>Karabijn!C10</f>
        <v>K. Kooijman</v>
      </c>
      <c r="E84" s="225">
        <f>Karabijn!D10</f>
        <v>1</v>
      </c>
      <c r="F84" s="226">
        <f>Karabijn!DH10</f>
        <v>127</v>
      </c>
    </row>
    <row r="85" spans="2:6" ht="11.25">
      <c r="B85" s="223" t="str">
        <f>Karabijn!A11</f>
        <v>A</v>
      </c>
      <c r="C85" s="204">
        <f>Karabijn!B11</f>
        <v>41</v>
      </c>
      <c r="D85" s="224" t="str">
        <f>Karabijn!C11</f>
        <v>J. Koenis</v>
      </c>
      <c r="E85" s="225">
        <f>Karabijn!D11</f>
      </c>
      <c r="F85" s="226">
        <f>Karabijn!DH11</f>
        <v>0</v>
      </c>
    </row>
    <row r="86" spans="2:6" ht="11.25">
      <c r="B86" s="223" t="str">
        <f>Karabijn!A12</f>
        <v>A</v>
      </c>
      <c r="C86" s="204">
        <f>Karabijn!B12</f>
        <v>46</v>
      </c>
      <c r="D86" s="224" t="str">
        <f>Karabijn!C12</f>
        <v>J. Knijn</v>
      </c>
      <c r="E86" s="225">
        <f>Karabijn!D12</f>
        <v>24</v>
      </c>
      <c r="F86" s="226">
        <f>Karabijn!DH12</f>
        <v>132.04166666666666</v>
      </c>
    </row>
    <row r="87" spans="2:6" ht="11.25">
      <c r="B87" s="223" t="str">
        <f>Karabijn!A14</f>
        <v>A</v>
      </c>
      <c r="C87" s="204">
        <f>Karabijn!B14</f>
        <v>51</v>
      </c>
      <c r="D87" s="224" t="str">
        <f>Karabijn!C14</f>
        <v>M. Craset</v>
      </c>
      <c r="E87" s="225">
        <f>Karabijn!D14</f>
        <v>36</v>
      </c>
      <c r="F87" s="226">
        <f>Karabijn!DH14</f>
        <v>129.91666666666666</v>
      </c>
    </row>
    <row r="88" spans="2:6" ht="11.25">
      <c r="B88" s="223" t="str">
        <f>Karabijn!A15</f>
        <v>A</v>
      </c>
      <c r="C88" s="204">
        <f>Karabijn!B15</f>
        <v>56</v>
      </c>
      <c r="D88" s="224" t="str">
        <f>Karabijn!C15</f>
        <v>L.S. Haring</v>
      </c>
      <c r="E88" s="225">
        <f>Karabijn!D15</f>
      </c>
      <c r="F88" s="226">
        <f>Karabijn!DH15</f>
        <v>0</v>
      </c>
    </row>
    <row r="89" spans="2:6" ht="11.25">
      <c r="B89" s="223" t="str">
        <f>Karabijn!A16</f>
        <v>A</v>
      </c>
      <c r="C89" s="204">
        <f>Karabijn!B16</f>
        <v>62</v>
      </c>
      <c r="D89" s="224" t="str">
        <f>Karabijn!C16</f>
        <v>P.P.D. Ligthart</v>
      </c>
      <c r="E89" s="225">
        <f>Karabijn!D16</f>
        <v>2</v>
      </c>
      <c r="F89" s="226">
        <f>Karabijn!DH16</f>
        <v>96.5</v>
      </c>
    </row>
    <row r="90" spans="2:6" ht="11.25">
      <c r="B90" s="223" t="str">
        <f>Karabijn!A17</f>
        <v>A</v>
      </c>
      <c r="C90" s="204">
        <f>Karabijn!B17</f>
        <v>65</v>
      </c>
      <c r="D90" s="224" t="str">
        <f>Karabijn!C17</f>
        <v>H. Pasterkamp</v>
      </c>
      <c r="E90" s="225">
        <f>Karabijn!D17</f>
        <v>16</v>
      </c>
      <c r="F90" s="226">
        <f>Karabijn!DH17</f>
        <v>123.8125</v>
      </c>
    </row>
    <row r="91" spans="2:6" ht="11.25">
      <c r="B91" s="223" t="str">
        <f>Karabijn!A18</f>
        <v>A</v>
      </c>
      <c r="C91" s="204">
        <f>Karabijn!B18</f>
        <v>66</v>
      </c>
      <c r="D91" s="224" t="str">
        <f>Karabijn!C18</f>
        <v>M. de Ronde</v>
      </c>
      <c r="E91" s="225">
        <f>Karabijn!D18</f>
      </c>
      <c r="F91" s="226">
        <f>Karabijn!DH18</f>
        <v>0</v>
      </c>
    </row>
    <row r="92" spans="2:6" ht="11.25">
      <c r="B92" s="223" t="str">
        <f>Karabijn!A19</f>
        <v>A</v>
      </c>
      <c r="C92" s="204">
        <f>Karabijn!B19</f>
        <v>68</v>
      </c>
      <c r="D92" s="224" t="str">
        <f>Karabijn!C19</f>
        <v>M. Rinkel</v>
      </c>
      <c r="E92" s="225">
        <f>Karabijn!D19</f>
      </c>
      <c r="F92" s="226">
        <f>Karabijn!DH19</f>
        <v>0</v>
      </c>
    </row>
    <row r="93" spans="2:6" ht="11.25">
      <c r="B93" s="223" t="str">
        <f>Karabijn!A20</f>
        <v>A</v>
      </c>
      <c r="C93" s="204">
        <f>Karabijn!B20</f>
        <v>72</v>
      </c>
      <c r="D93" s="224" t="str">
        <f>Karabijn!C20</f>
        <v>E.F.M. Verweij</v>
      </c>
      <c r="E93" s="225">
        <f>Karabijn!D20</f>
        <v>1</v>
      </c>
      <c r="F93" s="226">
        <f>Karabijn!DH20</f>
        <v>118</v>
      </c>
    </row>
    <row r="94" spans="2:6" ht="12" thickBot="1">
      <c r="B94" s="227" t="str">
        <f>Karabijn!A21</f>
        <v>A</v>
      </c>
      <c r="C94" s="206">
        <f>Karabijn!B21</f>
        <v>73</v>
      </c>
      <c r="D94" s="228" t="str">
        <f>Karabijn!C21</f>
        <v>P. Borst</v>
      </c>
      <c r="E94" s="229">
        <f>Karabijn!D21</f>
        <v>30</v>
      </c>
      <c r="F94" s="230">
        <f>Karabijn!DH21</f>
        <v>136.56666666666666</v>
      </c>
    </row>
    <row r="95" ht="12" thickBot="1">
      <c r="D95" s="208" t="str">
        <f>Karabijn!B23</f>
        <v>KLEIN KALIBER KARABIJN KNIELEND</v>
      </c>
    </row>
    <row r="96" spans="2:6" ht="12" thickBot="1">
      <c r="B96" s="1"/>
      <c r="C96" s="6"/>
      <c r="D96" s="2"/>
      <c r="E96" s="20" t="s">
        <v>13</v>
      </c>
      <c r="F96" s="209" t="s">
        <v>77</v>
      </c>
    </row>
    <row r="97" spans="2:6" ht="12" thickBot="1">
      <c r="B97" s="29" t="s">
        <v>16</v>
      </c>
      <c r="C97" s="29" t="s">
        <v>17</v>
      </c>
      <c r="D97" s="200" t="s">
        <v>18</v>
      </c>
      <c r="E97" s="32" t="s">
        <v>108</v>
      </c>
      <c r="F97" s="213" t="s">
        <v>107</v>
      </c>
    </row>
    <row r="98" spans="2:6" ht="11.25">
      <c r="B98" s="219" t="str">
        <f>Karabijn!A28</f>
        <v>A</v>
      </c>
      <c r="C98" s="202">
        <f>Karabijn!B28</f>
        <v>3</v>
      </c>
      <c r="D98" s="220" t="str">
        <f>Karabijn!C28</f>
        <v>M.G. Haring</v>
      </c>
      <c r="E98" s="220">
        <f>Karabijn!D28</f>
      </c>
      <c r="F98" s="222">
        <f>Karabijn!DH28</f>
        <v>0</v>
      </c>
    </row>
    <row r="99" spans="2:6" ht="11.25">
      <c r="B99" s="223" t="str">
        <f>Karabijn!A29</f>
        <v>A</v>
      </c>
      <c r="C99" s="204">
        <f>Karabijn!B29</f>
        <v>6</v>
      </c>
      <c r="D99" s="224" t="str">
        <f>Karabijn!C29</f>
        <v>R. Burgstra</v>
      </c>
      <c r="E99" s="224">
        <f>Karabijn!D29</f>
      </c>
      <c r="F99" s="226">
        <f>Karabijn!DH29</f>
        <v>0</v>
      </c>
    </row>
    <row r="100" spans="2:6" ht="11.25">
      <c r="B100" s="223" t="str">
        <f>Karabijn!A30</f>
        <v>A</v>
      </c>
      <c r="C100" s="204">
        <f>Karabijn!B30</f>
        <v>16</v>
      </c>
      <c r="D100" s="224" t="str">
        <f>Karabijn!C30</f>
        <v>A. Dahlan (mw)</v>
      </c>
      <c r="E100" s="224">
        <f>Karabijn!D30</f>
        <v>5</v>
      </c>
      <c r="F100" s="226">
        <f>Karabijn!DH30</f>
        <v>133.2</v>
      </c>
    </row>
    <row r="101" spans="2:6" ht="11.25">
      <c r="B101" s="223" t="str">
        <f>Karabijn!A31</f>
        <v>A</v>
      </c>
      <c r="C101" s="204">
        <f>Karabijn!B31</f>
        <v>18</v>
      </c>
      <c r="D101" s="224" t="str">
        <f>Karabijn!C31</f>
        <v>G. Hendriks-Bos</v>
      </c>
      <c r="E101" s="224">
        <f>Karabijn!D31</f>
      </c>
      <c r="F101" s="226">
        <f>Karabijn!DH31</f>
        <v>0</v>
      </c>
    </row>
    <row r="102" spans="2:6" ht="11.25">
      <c r="B102" s="223" t="str">
        <f>Karabijn!A32</f>
        <v>A</v>
      </c>
      <c r="C102" s="204">
        <f>Karabijn!B32</f>
        <v>19</v>
      </c>
      <c r="D102" s="224" t="str">
        <f>Karabijn!C32</f>
        <v>P. Kasten</v>
      </c>
      <c r="E102" s="224">
        <f>Karabijn!D32</f>
        <v>23</v>
      </c>
      <c r="F102" s="226">
        <f>Karabijn!DH32</f>
        <v>139.91304347826087</v>
      </c>
    </row>
    <row r="103" spans="2:6" ht="11.25">
      <c r="B103" s="223" t="str">
        <f>Karabijn!A33</f>
        <v>A</v>
      </c>
      <c r="C103" s="204">
        <f>Karabijn!B33</f>
        <v>41</v>
      </c>
      <c r="D103" s="224" t="str">
        <f>Karabijn!C33</f>
        <v>J. Koenis</v>
      </c>
      <c r="E103" s="224">
        <f>Karabijn!D33</f>
        <v>24</v>
      </c>
      <c r="F103" s="226">
        <f>Karabijn!DH33</f>
        <v>141.33333333333334</v>
      </c>
    </row>
    <row r="104" spans="2:6" ht="11.25">
      <c r="B104" s="223" t="str">
        <f>Karabijn!A34</f>
        <v>A</v>
      </c>
      <c r="C104" s="204">
        <f>Karabijn!B34</f>
        <v>48</v>
      </c>
      <c r="D104" s="224" t="str">
        <f>Karabijn!C34</f>
        <v>P. Koopman</v>
      </c>
      <c r="E104" s="224">
        <f>Karabijn!D34</f>
      </c>
      <c r="F104" s="226">
        <f>Karabijn!DH34</f>
        <v>0</v>
      </c>
    </row>
    <row r="105" spans="2:6" ht="11.25">
      <c r="B105" s="223" t="str">
        <f>Karabijn!A35</f>
        <v>A</v>
      </c>
      <c r="C105" s="204">
        <f>Karabijn!B35</f>
        <v>51</v>
      </c>
      <c r="D105" s="224" t="str">
        <f>Karabijn!C35</f>
        <v>M. Craset</v>
      </c>
      <c r="E105" s="224">
        <f>Karabijn!D35</f>
        <v>36</v>
      </c>
      <c r="F105" s="226">
        <f>Karabijn!DH35</f>
        <v>133.11111111111111</v>
      </c>
    </row>
    <row r="106" spans="2:6" ht="11.25">
      <c r="B106" s="223" t="str">
        <f>Karabijn!A36</f>
        <v>A</v>
      </c>
      <c r="C106" s="204">
        <f>Karabijn!B36</f>
        <v>65</v>
      </c>
      <c r="D106" s="224" t="str">
        <f>Karabijn!C36</f>
        <v>H. Pasterkamp</v>
      </c>
      <c r="E106" s="224">
        <f>Karabijn!D36</f>
        <v>7</v>
      </c>
      <c r="F106" s="226">
        <f>Karabijn!DH36</f>
        <v>127.71428571428571</v>
      </c>
    </row>
    <row r="107" spans="2:6" ht="11.25">
      <c r="B107" s="223" t="str">
        <f>Karabijn!A37</f>
        <v>A</v>
      </c>
      <c r="C107" s="204">
        <f>Karabijn!B37</f>
        <v>66</v>
      </c>
      <c r="D107" s="224" t="str">
        <f>Karabijn!C37</f>
        <v>M. de Ronde</v>
      </c>
      <c r="E107" s="224">
        <f>Karabijn!D37</f>
        <v>22</v>
      </c>
      <c r="F107" s="226">
        <f>Karabijn!DH37</f>
        <v>141.6818181818182</v>
      </c>
    </row>
    <row r="108" spans="2:6" ht="11.25">
      <c r="B108" s="223" t="str">
        <f>Karabijn!A38</f>
        <v>A</v>
      </c>
      <c r="C108" s="204">
        <f>Karabijn!B38</f>
        <v>71</v>
      </c>
      <c r="D108" s="224" t="str">
        <f>Karabijn!C38</f>
        <v>S. Hartingsveld (jr)</v>
      </c>
      <c r="E108" s="224">
        <f>Karabijn!D38</f>
      </c>
      <c r="F108" s="226">
        <f>Karabijn!DH38</f>
        <v>0</v>
      </c>
    </row>
    <row r="109" spans="2:6" ht="12" thickBot="1">
      <c r="B109" s="227" t="str">
        <f>Karabijn!A39</f>
        <v>A</v>
      </c>
      <c r="C109" s="206">
        <f>Karabijn!B39</f>
        <v>73</v>
      </c>
      <c r="D109" s="228" t="str">
        <f>Karabijn!C39</f>
        <v>P. Borst</v>
      </c>
      <c r="E109" s="228">
        <f>Karabijn!D39</f>
        <v>18</v>
      </c>
      <c r="F109" s="230">
        <f>Karabijn!DH39</f>
        <v>140.77777777777777</v>
      </c>
    </row>
    <row r="110" ht="12" thickBot="1">
      <c r="D110" s="208" t="str">
        <f>Karabijn!B41</f>
        <v>KLEIN KALIBER KARABIJN LIGGEND</v>
      </c>
    </row>
    <row r="111" spans="2:6" ht="12" thickBot="1">
      <c r="B111" s="1"/>
      <c r="C111" s="6"/>
      <c r="D111" s="2"/>
      <c r="E111" s="20" t="s">
        <v>13</v>
      </c>
      <c r="F111" s="209" t="s">
        <v>77</v>
      </c>
    </row>
    <row r="112" spans="2:6" ht="12" thickBot="1">
      <c r="B112" s="29" t="s">
        <v>16</v>
      </c>
      <c r="C112" s="29" t="s">
        <v>17</v>
      </c>
      <c r="D112" s="200" t="s">
        <v>18</v>
      </c>
      <c r="E112" s="32" t="s">
        <v>108</v>
      </c>
      <c r="F112" s="213" t="s">
        <v>107</v>
      </c>
    </row>
    <row r="113" spans="2:6" ht="11.25">
      <c r="B113" s="219" t="str">
        <f>Karabijn!A46</f>
        <v>A</v>
      </c>
      <c r="C113" s="202">
        <f>Karabijn!B46</f>
        <v>6</v>
      </c>
      <c r="D113" s="220" t="str">
        <f>Karabijn!C46</f>
        <v>R. Burgstra</v>
      </c>
      <c r="E113" s="220">
        <f>Karabijn!D46</f>
      </c>
      <c r="F113" s="222">
        <f>Karabijn!DH46</f>
        <v>0</v>
      </c>
    </row>
    <row r="114" spans="2:6" ht="11.25">
      <c r="B114" s="223" t="str">
        <f>Karabijn!A47</f>
        <v>A</v>
      </c>
      <c r="C114" s="204">
        <f>Karabijn!B47</f>
        <v>17</v>
      </c>
      <c r="D114" s="224" t="str">
        <f>Karabijn!C47</f>
        <v>A. Woerlee</v>
      </c>
      <c r="E114" s="224">
        <f>Karabijn!D47</f>
      </c>
      <c r="F114" s="226">
        <f>Karabijn!DH47</f>
        <v>0</v>
      </c>
    </row>
    <row r="115" spans="2:6" ht="11.25">
      <c r="B115" s="223" t="str">
        <f>Karabijn!A48</f>
        <v>A</v>
      </c>
      <c r="C115" s="204">
        <f>Karabijn!B48</f>
        <v>18</v>
      </c>
      <c r="D115" s="224" t="str">
        <f>Karabijn!C48</f>
        <v>G. Hendriks-Bos</v>
      </c>
      <c r="E115" s="224">
        <f>Karabijn!D48</f>
      </c>
      <c r="F115" s="226">
        <f>Karabijn!DH48</f>
        <v>0</v>
      </c>
    </row>
    <row r="116" spans="2:6" ht="11.25">
      <c r="B116" s="223" t="str">
        <f>Karabijn!A49</f>
        <v>A</v>
      </c>
      <c r="C116" s="204">
        <f>Karabijn!B49</f>
        <v>41</v>
      </c>
      <c r="D116" s="224" t="str">
        <f>Karabijn!C49</f>
        <v>J. Koenis</v>
      </c>
      <c r="E116" s="224">
        <f>Karabijn!D49</f>
        <v>1</v>
      </c>
      <c r="F116" s="226">
        <f>Karabijn!DH49</f>
        <v>139</v>
      </c>
    </row>
    <row r="117" spans="2:6" ht="11.25">
      <c r="B117" s="223" t="str">
        <f>Karabijn!A50</f>
        <v>A</v>
      </c>
      <c r="C117" s="204">
        <f>Karabijn!B50</f>
        <v>48</v>
      </c>
      <c r="D117" s="224" t="str">
        <f>Karabijn!C50</f>
        <v>P. Koopman</v>
      </c>
      <c r="E117" s="224">
        <f>Karabijn!D50</f>
      </c>
      <c r="F117" s="226">
        <f>Karabijn!DH50</f>
        <v>0</v>
      </c>
    </row>
    <row r="118" spans="2:6" ht="11.25">
      <c r="B118" s="223" t="str">
        <f>Karabijn!A52</f>
        <v>A</v>
      </c>
      <c r="C118" s="204">
        <f>Karabijn!B52</f>
        <v>56</v>
      </c>
      <c r="D118" s="224" t="str">
        <f>Karabijn!C52</f>
        <v>L.S. Haring</v>
      </c>
      <c r="E118" s="224">
        <f>Karabijn!D52</f>
      </c>
      <c r="F118" s="226">
        <f>Karabijn!DH52</f>
        <v>0</v>
      </c>
    </row>
    <row r="119" spans="2:6" ht="11.25">
      <c r="B119" s="223" t="str">
        <f>Karabijn!A53</f>
        <v>A</v>
      </c>
      <c r="C119" s="204">
        <f>Karabijn!B53</f>
        <v>65</v>
      </c>
      <c r="D119" s="224" t="str">
        <f>Karabijn!C53</f>
        <v>H. Pasterkamp</v>
      </c>
      <c r="E119" s="224">
        <f>Karabijn!D53</f>
      </c>
      <c r="F119" s="226">
        <f>Karabijn!DH53</f>
        <v>0</v>
      </c>
    </row>
    <row r="120" spans="2:6" ht="11.25">
      <c r="B120" s="223" t="str">
        <f>Karabijn!A54</f>
        <v>A</v>
      </c>
      <c r="C120" s="204">
        <f>Karabijn!B54</f>
        <v>66</v>
      </c>
      <c r="D120" s="224" t="str">
        <f>Karabijn!C54</f>
        <v>M. de Ronde</v>
      </c>
      <c r="E120" s="224">
        <f>Karabijn!D54</f>
      </c>
      <c r="F120" s="226">
        <f>Karabijn!DH54</f>
        <v>0</v>
      </c>
    </row>
    <row r="121" spans="2:6" ht="12" thickBot="1">
      <c r="B121" s="227" t="str">
        <f>Karabijn!A55</f>
        <v>A</v>
      </c>
      <c r="C121" s="206">
        <f>Karabijn!B55</f>
        <v>73</v>
      </c>
      <c r="D121" s="228" t="str">
        <f>Karabijn!C55</f>
        <v>P. Borst</v>
      </c>
      <c r="E121" s="228">
        <f>Karabijn!D55</f>
      </c>
      <c r="F121" s="230">
        <f>Karabijn!DH55</f>
        <v>0</v>
      </c>
    </row>
    <row r="122" ht="12" thickBot="1">
      <c r="D122" s="208" t="str">
        <f>Lucht!B1</f>
        <v>LUCHT GEWEER</v>
      </c>
    </row>
    <row r="123" spans="2:6" ht="12" thickBot="1">
      <c r="B123" s="1"/>
      <c r="C123" s="6"/>
      <c r="D123" s="2"/>
      <c r="E123" s="20" t="s">
        <v>13</v>
      </c>
      <c r="F123" s="209" t="s">
        <v>77</v>
      </c>
    </row>
    <row r="124" spans="2:6" ht="12" thickBot="1">
      <c r="B124" s="29" t="s">
        <v>16</v>
      </c>
      <c r="C124" s="29" t="s">
        <v>17</v>
      </c>
      <c r="D124" s="200" t="s">
        <v>18</v>
      </c>
      <c r="E124" s="32" t="s">
        <v>108</v>
      </c>
      <c r="F124" s="213" t="s">
        <v>107</v>
      </c>
    </row>
    <row r="125" spans="2:6" ht="12" thickBot="1">
      <c r="B125" s="219" t="str">
        <f>Lucht!A6</f>
        <v>A</v>
      </c>
      <c r="C125" s="202">
        <f>Lucht!B6</f>
        <v>16</v>
      </c>
      <c r="D125" s="220" t="str">
        <f>Lucht!C6</f>
        <v>D. Burgstra (jr)</v>
      </c>
      <c r="E125" s="220">
        <f>Lucht!D6</f>
      </c>
      <c r="F125" s="222">
        <f>Lucht!DH6</f>
        <v>0</v>
      </c>
    </row>
    <row r="126" spans="2:6" ht="12" thickBot="1">
      <c r="B126" s="219" t="str">
        <f>Lucht!A7</f>
        <v>A</v>
      </c>
      <c r="C126" s="202">
        <f>Lucht!B7</f>
        <v>27</v>
      </c>
      <c r="D126" s="220" t="str">
        <f>Lucht!C7</f>
        <v>D. Vlaar</v>
      </c>
      <c r="E126" s="220">
        <f>Lucht!D7</f>
        <v>20</v>
      </c>
      <c r="F126" s="222">
        <f>Lucht!DH7</f>
        <v>87.7</v>
      </c>
    </row>
    <row r="127" spans="2:6" ht="12" thickBot="1">
      <c r="B127" s="219" t="str">
        <f>Lucht!A8</f>
        <v>A</v>
      </c>
      <c r="C127" s="202">
        <f>Lucht!B8</f>
        <v>30</v>
      </c>
      <c r="D127" s="220" t="str">
        <f>Lucht!C8</f>
        <v>J. Vriend</v>
      </c>
      <c r="E127" s="220">
        <f>Lucht!D8</f>
        <v>7</v>
      </c>
      <c r="F127" s="222">
        <f>Lucht!DH8</f>
        <v>81.28571428571429</v>
      </c>
    </row>
    <row r="128" spans="2:6" ht="12" thickBot="1">
      <c r="B128" s="219" t="str">
        <f>Lucht!A9</f>
        <v>A</v>
      </c>
      <c r="C128" s="202" t="str">
        <f>Lucht!B9</f>
        <v>32.</v>
      </c>
      <c r="D128" s="220" t="str">
        <f>Lucht!C9</f>
        <v>D. Kantartzoglou</v>
      </c>
      <c r="E128" s="220">
        <f>Lucht!D9</f>
        <v>25</v>
      </c>
      <c r="F128" s="222">
        <f>Lucht!DH9</f>
        <v>115.08</v>
      </c>
    </row>
    <row r="129" spans="2:6" ht="12" thickBot="1">
      <c r="B129" s="234" t="str">
        <f>Lucht!A10</f>
        <v>A</v>
      </c>
      <c r="C129" s="235">
        <f>Lucht!B10</f>
        <v>33</v>
      </c>
      <c r="D129" s="236" t="str">
        <f>Lucht!C10</f>
        <v>S. Mes</v>
      </c>
      <c r="E129" s="236">
        <f>Lucht!D10</f>
      </c>
      <c r="F129" s="237">
        <f>Lucht!DH10</f>
        <v>0</v>
      </c>
    </row>
    <row r="130" ht="12" thickBot="1">
      <c r="D130" s="208" t="str">
        <f>Lucht!B13</f>
        <v>LUCHT PISTOOL</v>
      </c>
    </row>
    <row r="131" spans="2:6" ht="12" thickBot="1">
      <c r="B131" s="1"/>
      <c r="C131" s="6"/>
      <c r="D131" s="2"/>
      <c r="E131" s="20" t="s">
        <v>13</v>
      </c>
      <c r="F131" s="209" t="s">
        <v>77</v>
      </c>
    </row>
    <row r="132" spans="2:6" ht="12" thickBot="1">
      <c r="B132" s="29" t="s">
        <v>16</v>
      </c>
      <c r="C132" s="29" t="s">
        <v>17</v>
      </c>
      <c r="D132" s="200" t="s">
        <v>18</v>
      </c>
      <c r="E132" s="32" t="s">
        <v>108</v>
      </c>
      <c r="F132" s="213" t="s">
        <v>107</v>
      </c>
    </row>
    <row r="133" spans="2:6" ht="12" thickBot="1">
      <c r="B133" s="219" t="str">
        <f>Lucht!A18</f>
        <v>A</v>
      </c>
      <c r="C133" s="202" t="str">
        <f>Lucht!B18</f>
        <v>17.</v>
      </c>
      <c r="D133" s="260" t="str">
        <f>Lucht!C18</f>
        <v>A. Woerlee</v>
      </c>
      <c r="E133" s="254">
        <f>Lucht!D18</f>
      </c>
      <c r="F133" s="255">
        <f>Lucht!E18</f>
        <v>0</v>
      </c>
    </row>
    <row r="134" spans="2:6" ht="12" thickBot="1">
      <c r="B134" s="219" t="str">
        <f>Lucht!A19</f>
        <v>A</v>
      </c>
      <c r="C134" s="202" t="str">
        <f>Lucht!B19</f>
        <v>16.</v>
      </c>
      <c r="D134" s="260" t="str">
        <f>Lucht!C19</f>
        <v>D. Burgstra (jr)</v>
      </c>
      <c r="E134" s="254">
        <f>Lucht!D19</f>
      </c>
      <c r="F134" s="255">
        <f>Lucht!E19</f>
        <v>0</v>
      </c>
    </row>
    <row r="135" spans="2:6" ht="12" thickBot="1">
      <c r="B135" s="219" t="str">
        <f>Lucht!A20</f>
        <v>A</v>
      </c>
      <c r="C135" s="202">
        <f>Lucht!B20</f>
        <v>27</v>
      </c>
      <c r="D135" s="260" t="str">
        <f>Lucht!C20</f>
        <v>D. Vlaar</v>
      </c>
      <c r="E135" s="254">
        <f>Lucht!D20</f>
      </c>
      <c r="F135" s="255">
        <f>Lucht!E20</f>
        <v>0</v>
      </c>
    </row>
    <row r="136" spans="2:6" ht="12" thickBot="1">
      <c r="B136" s="219" t="str">
        <f>Lucht!A21</f>
        <v>A</v>
      </c>
      <c r="C136" s="202">
        <f>Lucht!B21</f>
        <v>30</v>
      </c>
      <c r="D136" s="260" t="str">
        <f>Lucht!C21</f>
        <v>J. Vriend</v>
      </c>
      <c r="E136" s="254">
        <f>Lucht!D21</f>
      </c>
      <c r="F136" s="255">
        <f>Lucht!E21</f>
        <v>0</v>
      </c>
    </row>
    <row r="137" spans="2:6" ht="12" thickBot="1">
      <c r="B137" s="219" t="str">
        <f>Lucht!A22</f>
        <v>A</v>
      </c>
      <c r="C137" s="202" t="str">
        <f>Lucht!B22</f>
        <v>32.</v>
      </c>
      <c r="D137" s="260" t="str">
        <f>Lucht!C22</f>
        <v>D. Kantartzoglou</v>
      </c>
      <c r="E137" s="254">
        <f>Lucht!D22</f>
        <v>5</v>
      </c>
      <c r="F137" s="255">
        <f>Lucht!E22</f>
        <v>62</v>
      </c>
    </row>
    <row r="138" spans="2:6" ht="12" thickBot="1">
      <c r="B138" s="234" t="str">
        <f>Lucht!A23</f>
        <v>A</v>
      </c>
      <c r="C138" s="235">
        <f>Lucht!B23</f>
        <v>33</v>
      </c>
      <c r="D138" s="263" t="str">
        <f>Lucht!C23</f>
        <v>S. Mes</v>
      </c>
      <c r="E138" s="264">
        <f>Lucht!D23</f>
        <v>18</v>
      </c>
      <c r="F138" s="265">
        <f>Lucht!E23</f>
        <v>64</v>
      </c>
    </row>
  </sheetData>
  <printOptions/>
  <pageMargins left="0.39" right="0.38" top="0.4" bottom="0.39" header="0.23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Edwin Verweij</cp:lastModifiedBy>
  <cp:lastPrinted>2005-01-11T21:36:37Z</cp:lastPrinted>
  <dcterms:created xsi:type="dcterms:W3CDTF">1999-03-02T08:36:40Z</dcterms:created>
  <dcterms:modified xsi:type="dcterms:W3CDTF">2005-01-16T09:41:55Z</dcterms:modified>
  <cp:category/>
  <cp:version/>
  <cp:contentType/>
  <cp:contentStatus/>
</cp:coreProperties>
</file>